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2055" windowWidth="8505" windowHeight="5460" firstSheet="1" activeTab="4"/>
  </bookViews>
  <sheets>
    <sheet name="TSOMOZR" sheetId="1" state="hidden" r:id="rId1"/>
    <sheet name="校历" sheetId="2" r:id="rId2"/>
    <sheet name="教学安排表" sheetId="3" r:id="rId3"/>
    <sheet name="选修课" sheetId="4" r:id="rId4"/>
    <sheet name="留学生" sheetId="5" r:id="rId5"/>
    <sheet name="研究生" sheetId="6" r:id="rId6"/>
  </sheets>
  <definedNames>
    <definedName name="_xlnm.Print_Titles" localSheetId="3">'选修课'!$1:$2</definedName>
    <definedName name="_xlnm.Print_Titles" localSheetId="5">'研究生'!$1:$2</definedName>
  </definedNames>
  <calcPr fullCalcOnLoad="1"/>
</workbook>
</file>

<file path=xl/sharedStrings.xml><?xml version="1.0" encoding="utf-8"?>
<sst xmlns="http://schemas.openxmlformats.org/spreadsheetml/2006/main" count="3888" uniqueCount="1229">
  <si>
    <t>0703501</t>
  </si>
  <si>
    <t>医学导论</t>
  </si>
  <si>
    <t>医古文</t>
  </si>
  <si>
    <t>1002541</t>
  </si>
  <si>
    <t>中医基础理论</t>
  </si>
  <si>
    <t>0400131</t>
  </si>
  <si>
    <t>大学体育（三）</t>
  </si>
  <si>
    <t>形势与政策</t>
  </si>
  <si>
    <t>选修课程</t>
  </si>
  <si>
    <t>口腔医学专业（五年制）</t>
  </si>
  <si>
    <t>1002671</t>
  </si>
  <si>
    <t>口腔医学导论</t>
  </si>
  <si>
    <t>0704521</t>
  </si>
  <si>
    <t>分析化学</t>
  </si>
  <si>
    <t>合      计</t>
  </si>
  <si>
    <t>总      计</t>
  </si>
  <si>
    <t>中西医临床医学专业（五年制）</t>
  </si>
  <si>
    <t>第七学期</t>
  </si>
  <si>
    <t>代  码</t>
  </si>
  <si>
    <t>课    程</t>
  </si>
  <si>
    <t>课内</t>
  </si>
  <si>
    <t>课外</t>
  </si>
  <si>
    <t>外语</t>
  </si>
  <si>
    <t>总学时</t>
  </si>
  <si>
    <t>学分</t>
  </si>
  <si>
    <t>大课</t>
  </si>
  <si>
    <t>小课</t>
  </si>
  <si>
    <t>实验</t>
  </si>
  <si>
    <t>见习</t>
  </si>
  <si>
    <t>耳鼻咽喉科学</t>
  </si>
  <si>
    <t>皮肤性病学</t>
  </si>
  <si>
    <t>神经及精神病学</t>
  </si>
  <si>
    <t>传染病学</t>
  </si>
  <si>
    <t>实习</t>
  </si>
  <si>
    <t>月        份</t>
  </si>
  <si>
    <t>9月</t>
  </si>
  <si>
    <t>公共卫生学院</t>
  </si>
  <si>
    <t>医药卫生管理学院</t>
  </si>
  <si>
    <t>58w</t>
  </si>
  <si>
    <t>2013、2012、2011级各专业</t>
  </si>
  <si>
    <t>二○一三级</t>
  </si>
  <si>
    <t>基础医学院</t>
  </si>
  <si>
    <t>五官科护理学</t>
  </si>
  <si>
    <t>临床营养学</t>
  </si>
  <si>
    <t>基础医学院</t>
  </si>
  <si>
    <t>公共卫生学院</t>
  </si>
  <si>
    <t>医院管理学</t>
  </si>
  <si>
    <t>公务员制度</t>
  </si>
  <si>
    <t>医疗保险</t>
  </si>
  <si>
    <t>药学院</t>
  </si>
  <si>
    <t>新药设计</t>
  </si>
  <si>
    <t>药用辅料</t>
  </si>
  <si>
    <t>实验动物学</t>
  </si>
  <si>
    <t>医药卫生管理学院</t>
  </si>
  <si>
    <t>消化和肾脏生理</t>
  </si>
  <si>
    <t>心血管生理学进展</t>
  </si>
  <si>
    <t>保健食品学</t>
  </si>
  <si>
    <t>医药商品学(含GSP)</t>
  </si>
  <si>
    <t>组织学与胚胎学</t>
  </si>
  <si>
    <t>●</t>
  </si>
  <si>
    <t>◆</t>
  </si>
  <si>
    <t>﹡</t>
  </si>
  <si>
    <t>◇</t>
  </si>
  <si>
    <t xml:space="preserve"> </t>
  </si>
  <si>
    <t>现代管理学</t>
  </si>
  <si>
    <t>寄生虫感染与临床</t>
  </si>
  <si>
    <t>断层解剖（胸部）</t>
  </si>
  <si>
    <t>热带医学</t>
  </si>
  <si>
    <t>医学遗传学</t>
  </si>
  <si>
    <t>病理学</t>
  </si>
  <si>
    <t>系统解剖学</t>
  </si>
  <si>
    <t>生理学</t>
  </si>
  <si>
    <t>1001132</t>
  </si>
  <si>
    <t>预防医学</t>
  </si>
  <si>
    <t>病理生理学</t>
  </si>
  <si>
    <t>药理学</t>
  </si>
  <si>
    <t>物理诊断学</t>
  </si>
  <si>
    <t>医学心理学</t>
  </si>
  <si>
    <t>精神科护理学</t>
  </si>
  <si>
    <t>1002081</t>
  </si>
  <si>
    <t>人际沟通</t>
  </si>
  <si>
    <t>课程代码</t>
  </si>
  <si>
    <t>课 程 名 称</t>
  </si>
  <si>
    <t>学时</t>
  </si>
  <si>
    <t>眼科实习</t>
  </si>
  <si>
    <t>　</t>
  </si>
  <si>
    <t>耳鼻喉科实习</t>
  </si>
  <si>
    <t>皮肤科实习</t>
  </si>
  <si>
    <t>传染科实习</t>
  </si>
  <si>
    <t>外科实习</t>
  </si>
  <si>
    <t>妇产科实习</t>
  </si>
  <si>
    <t>儿科实习</t>
  </si>
  <si>
    <t>感染科实习</t>
  </si>
  <si>
    <t>神经精神科实习</t>
  </si>
  <si>
    <t>²</t>
  </si>
  <si>
    <t>二○一○级</t>
  </si>
  <si>
    <t>牙体牙髓病学实习</t>
  </si>
  <si>
    <t>黏膜病学实习</t>
  </si>
  <si>
    <t>口腔颌面外科学实习</t>
  </si>
  <si>
    <t>口腔修复学实习</t>
  </si>
  <si>
    <t>口腔影像诊断学实习</t>
  </si>
  <si>
    <t>0510112</t>
  </si>
  <si>
    <t>中国概况</t>
  </si>
  <si>
    <t>医学免疫学</t>
  </si>
  <si>
    <t>急诊医学</t>
  </si>
  <si>
    <t>10月</t>
  </si>
  <si>
    <t>一三</t>
  </si>
  <si>
    <t>一二</t>
  </si>
  <si>
    <t>○九</t>
  </si>
  <si>
    <t>一一</t>
  </si>
  <si>
    <t>一○</t>
  </si>
  <si>
    <t>二○一一级</t>
  </si>
  <si>
    <t>二○一二级</t>
  </si>
  <si>
    <t>4w</t>
  </si>
  <si>
    <t>1w</t>
  </si>
  <si>
    <t>2w</t>
  </si>
  <si>
    <t>3w</t>
  </si>
  <si>
    <t>6w</t>
  </si>
  <si>
    <t>7w</t>
  </si>
  <si>
    <t>8w</t>
  </si>
  <si>
    <t>5w</t>
  </si>
  <si>
    <t>16w</t>
  </si>
  <si>
    <t>47w</t>
  </si>
  <si>
    <t>24w</t>
  </si>
  <si>
    <t>12w</t>
  </si>
  <si>
    <t>40w</t>
  </si>
  <si>
    <t>10w</t>
  </si>
  <si>
    <t>68w</t>
  </si>
  <si>
    <t>15w</t>
  </si>
  <si>
    <t>27w</t>
  </si>
  <si>
    <t>48w</t>
  </si>
  <si>
    <t>56w</t>
  </si>
  <si>
    <t>20w</t>
  </si>
  <si>
    <t>60w</t>
  </si>
  <si>
    <t>第三学期</t>
  </si>
  <si>
    <t>第五学期</t>
  </si>
  <si>
    <t>二○一三级</t>
  </si>
  <si>
    <t>临床医学专业（六年制中德实验班）</t>
  </si>
  <si>
    <t>临床医学专业（八年制）</t>
  </si>
  <si>
    <t>1200042</t>
  </si>
  <si>
    <t xml:space="preserve">病原生物学 </t>
  </si>
  <si>
    <t>1001022</t>
  </si>
  <si>
    <t>生物化学与分子生物学</t>
  </si>
  <si>
    <t>无机化学</t>
  </si>
  <si>
    <t>1002281</t>
  </si>
  <si>
    <t>第一学期</t>
  </si>
  <si>
    <t>系统解剖学</t>
  </si>
  <si>
    <t xml:space="preserve">物理化学 </t>
  </si>
  <si>
    <t>有机化学（一）</t>
  </si>
  <si>
    <t>1001082</t>
  </si>
  <si>
    <t>38w</t>
  </si>
  <si>
    <t>汉语（三）</t>
  </si>
  <si>
    <t>生物药学专业（四年制基地班）</t>
  </si>
  <si>
    <t>0509181</t>
  </si>
  <si>
    <t>开课院系</t>
  </si>
  <si>
    <t>适用层次</t>
  </si>
  <si>
    <t>天然药物化学</t>
  </si>
  <si>
    <t>临床医学专业（六年制）MBBS</t>
  </si>
  <si>
    <t>0545191</t>
  </si>
  <si>
    <t>中级汉语（一）</t>
  </si>
  <si>
    <t>0545621</t>
  </si>
  <si>
    <t>中级汉语（三）</t>
  </si>
  <si>
    <t>0545201</t>
  </si>
  <si>
    <t>医学汉语（二）</t>
  </si>
  <si>
    <t>0545641</t>
  </si>
  <si>
    <t>医学汉语（四）</t>
  </si>
  <si>
    <t>1001122</t>
  </si>
  <si>
    <t>1001112</t>
  </si>
  <si>
    <t>组织学与胚胎学</t>
  </si>
  <si>
    <t>1001021</t>
  </si>
  <si>
    <t>病原生物学</t>
  </si>
  <si>
    <t>1001661</t>
  </si>
  <si>
    <t>社会医学</t>
  </si>
  <si>
    <t>第九学期</t>
  </si>
  <si>
    <t>内科学</t>
  </si>
  <si>
    <t>药理学</t>
  </si>
  <si>
    <t>外科学</t>
  </si>
  <si>
    <t>1001061</t>
  </si>
  <si>
    <t>机能实验2</t>
  </si>
  <si>
    <t>妇产科学</t>
  </si>
  <si>
    <t>1001301</t>
  </si>
  <si>
    <t>物理诊断学</t>
  </si>
  <si>
    <t>儿科学</t>
  </si>
  <si>
    <t>实验诊断学</t>
  </si>
  <si>
    <t xml:space="preserve">眼科学 </t>
  </si>
  <si>
    <t>1001771</t>
  </si>
  <si>
    <t>预防医学</t>
  </si>
  <si>
    <t>1011201</t>
  </si>
  <si>
    <t>卫生管理综合</t>
  </si>
  <si>
    <t>口腔医学</t>
  </si>
  <si>
    <t xml:space="preserve">康复医学 </t>
  </si>
  <si>
    <t>1303318</t>
  </si>
  <si>
    <t>代码</t>
  </si>
  <si>
    <t>课程名称</t>
  </si>
  <si>
    <t>学时</t>
  </si>
  <si>
    <t>建议选课对象</t>
  </si>
  <si>
    <t>医药分子结构波谱学</t>
  </si>
  <si>
    <t>化学与化工学院</t>
  </si>
  <si>
    <t>环境化学</t>
  </si>
  <si>
    <t xml:space="preserve">化学与化工学院 </t>
  </si>
  <si>
    <t>中国科技史</t>
  </si>
  <si>
    <t>人文学院</t>
  </si>
  <si>
    <t>各年级各专业</t>
  </si>
  <si>
    <t>病理生理学进展</t>
  </si>
  <si>
    <t>感染性腹泻</t>
  </si>
  <si>
    <t>解析荧幕上的神经疾病</t>
  </si>
  <si>
    <t>精神情感活动的神经生物学</t>
  </si>
  <si>
    <t>科研设计与科技写作</t>
  </si>
  <si>
    <t>临床病理学</t>
  </si>
  <si>
    <t>器官发生学</t>
  </si>
  <si>
    <t>神经解剖学基础</t>
  </si>
  <si>
    <t>疼痛与镇痛</t>
  </si>
  <si>
    <t>学习与记忆</t>
  </si>
  <si>
    <t>药物不良反应</t>
  </si>
  <si>
    <t>医用神经生物学</t>
  </si>
  <si>
    <t>肿瘤与免疫</t>
  </si>
  <si>
    <t>吉他入门与基础乐理</t>
  </si>
  <si>
    <t>第一临床学院</t>
  </si>
  <si>
    <t>肿瘤医学</t>
  </si>
  <si>
    <t>第二临床学院</t>
  </si>
  <si>
    <t>老年病学</t>
  </si>
  <si>
    <t>临床基本技能</t>
  </si>
  <si>
    <t>临床抗菌素学</t>
  </si>
  <si>
    <t>临床思维训练</t>
  </si>
  <si>
    <t>小儿外科学</t>
  </si>
  <si>
    <t>艾滋病预防与人群健康</t>
  </si>
  <si>
    <t>成瘾行为与心理干预</t>
  </si>
  <si>
    <t>环境污染与健康</t>
  </si>
  <si>
    <t>临床营养学</t>
  </si>
  <si>
    <t>青春期医学</t>
  </si>
  <si>
    <t>食品安全</t>
  </si>
  <si>
    <t>危机干预</t>
  </si>
  <si>
    <t>心理影片赏析</t>
  </si>
  <si>
    <t>医学科学研究的基本技能</t>
  </si>
  <si>
    <t>营养与美容</t>
  </si>
  <si>
    <t>营养与中国酒文化</t>
  </si>
  <si>
    <t>多媒体技术</t>
  </si>
  <si>
    <t>国家公务员考试指导</t>
  </si>
  <si>
    <t>科研设计与论文写作</t>
  </si>
  <si>
    <t>社会与市场调查方法</t>
  </si>
  <si>
    <t>数据与文献管理软件应用</t>
  </si>
  <si>
    <t>公共关系与人际交往</t>
  </si>
  <si>
    <t>药学专业（四年制）</t>
  </si>
  <si>
    <t>一四</t>
  </si>
  <si>
    <t>二○一四级</t>
  </si>
  <si>
    <t>1002492</t>
  </si>
  <si>
    <t>医学检验技术专业（四年制）</t>
  </si>
  <si>
    <t>37w</t>
  </si>
  <si>
    <t>2014、2013、2012级各专业</t>
  </si>
  <si>
    <t>第三临床学院</t>
  </si>
  <si>
    <t>糖尿病足</t>
  </si>
  <si>
    <t>临床药物治疗学</t>
  </si>
  <si>
    <t>医院药房管理</t>
  </si>
  <si>
    <t>药物流行病学</t>
  </si>
  <si>
    <t>综合实习</t>
  </si>
  <si>
    <t>96/10w</t>
  </si>
  <si>
    <t>外科实习</t>
  </si>
  <si>
    <t>妇产科实习</t>
  </si>
  <si>
    <t>儿科实习</t>
  </si>
  <si>
    <t>分子生物学</t>
  </si>
  <si>
    <t>神经病理学</t>
  </si>
  <si>
    <t>0702721</t>
  </si>
  <si>
    <t>营养化学</t>
  </si>
  <si>
    <t>美容化学</t>
  </si>
  <si>
    <t>10w</t>
  </si>
  <si>
    <t>1303322</t>
  </si>
  <si>
    <t>1303339</t>
  </si>
  <si>
    <t>1303342</t>
  </si>
  <si>
    <t>1304111</t>
  </si>
  <si>
    <t>1303381</t>
  </si>
  <si>
    <t>1303391</t>
  </si>
  <si>
    <t>1304091</t>
  </si>
  <si>
    <t>1303371</t>
  </si>
  <si>
    <t>1304101</t>
  </si>
  <si>
    <t>健康心理学</t>
  </si>
  <si>
    <t>大学生社交与职场礼仪</t>
  </si>
  <si>
    <t>眼科实习</t>
  </si>
  <si>
    <t>皮肤科实习</t>
  </si>
  <si>
    <t>传染科实习</t>
  </si>
  <si>
    <t>神经及精神病科实习</t>
  </si>
  <si>
    <t xml:space="preserve">毒品耐受与成瘾 </t>
  </si>
  <si>
    <t></t>
  </si>
  <si>
    <t>0507411</t>
  </si>
  <si>
    <t>11月</t>
  </si>
  <si>
    <t>12月</t>
  </si>
  <si>
    <t>元月</t>
  </si>
  <si>
    <t>2月</t>
  </si>
  <si>
    <t>日        期</t>
  </si>
  <si>
    <t>|</t>
  </si>
  <si>
    <t>周         次</t>
  </si>
  <si>
    <t>院系</t>
  </si>
  <si>
    <t>专    业</t>
  </si>
  <si>
    <t>年级</t>
  </si>
  <si>
    <t>人数</t>
  </si>
  <si>
    <t>开学</t>
  </si>
  <si>
    <t xml:space="preserve">国庆                </t>
  </si>
  <si>
    <t>元旦</t>
  </si>
  <si>
    <t>寒假</t>
  </si>
  <si>
    <t>第一、二临床学院</t>
  </si>
  <si>
    <t>临床医学（八年制）</t>
  </si>
  <si>
    <t>临床医学(六年制中德实验班）</t>
  </si>
  <si>
    <t>临床医学（五年制）</t>
  </si>
  <si>
    <t>中西医临床医学（五年制）</t>
  </si>
  <si>
    <t>口腔医学（五年制）</t>
  </si>
  <si>
    <t>医学影像学（五年制）</t>
  </si>
  <si>
    <t>医学检验技术（四年制）</t>
  </si>
  <si>
    <t>公共卫生学院</t>
  </si>
  <si>
    <t>预防医学（五年制）</t>
  </si>
  <si>
    <t>月        份</t>
  </si>
  <si>
    <t>医药卫生管理学院</t>
  </si>
  <si>
    <t>公共事业管理（四年制）</t>
  </si>
  <si>
    <t xml:space="preserve">  医事法学专业方向</t>
  </si>
  <si>
    <t xml:space="preserve">  药品监督与管理专业方向</t>
  </si>
  <si>
    <t>信息管理与信息系统
    （四年制）</t>
  </si>
  <si>
    <t>药 学 院</t>
  </si>
  <si>
    <t>生物药学（四年制基地班）</t>
  </si>
  <si>
    <t>药学（四年制）</t>
  </si>
  <si>
    <t xml:space="preserve">  医药商业贸易专业方向</t>
  </si>
  <si>
    <t>法医学系</t>
  </si>
  <si>
    <t>法医学（五年制）</t>
  </si>
  <si>
    <t>护理学系</t>
  </si>
  <si>
    <t>护理学（五年制英语班）</t>
  </si>
  <si>
    <t>护理学（四年制）</t>
  </si>
  <si>
    <t>研究生院</t>
  </si>
  <si>
    <t>博士研究生</t>
  </si>
  <si>
    <t>硕士研究生</t>
  </si>
  <si>
    <t>国际贸易学</t>
  </si>
  <si>
    <t>国际药事法概论</t>
  </si>
  <si>
    <t>商务谈判</t>
  </si>
  <si>
    <t>生活中的天然提取物</t>
  </si>
  <si>
    <t>各年级各专业</t>
  </si>
  <si>
    <t>药学院</t>
  </si>
  <si>
    <t>国际传统和天然药物</t>
  </si>
  <si>
    <t>市场调研分析</t>
  </si>
  <si>
    <t>体内药物分析</t>
  </si>
  <si>
    <t>医药商品质量管理</t>
  </si>
  <si>
    <t>制药工程</t>
  </si>
  <si>
    <t>中药学概论</t>
  </si>
  <si>
    <t>医疗事故的成因及防范</t>
  </si>
  <si>
    <t>法医学系</t>
  </si>
  <si>
    <t>性与人类生殖</t>
  </si>
  <si>
    <t>计划生育研究所</t>
  </si>
  <si>
    <t>图书馆概论</t>
  </si>
  <si>
    <t>图书馆</t>
  </si>
  <si>
    <t>实验动物学部</t>
  </si>
  <si>
    <t>大学生艺术团</t>
  </si>
  <si>
    <t>戏曲表演与身段训练</t>
  </si>
  <si>
    <t>越剧学唱</t>
  </si>
  <si>
    <t>中国戏曲欣赏</t>
  </si>
  <si>
    <t>大学生就业与职业生涯规划</t>
  </si>
  <si>
    <t>学工处</t>
  </si>
  <si>
    <t>大学生就业指导</t>
  </si>
  <si>
    <t>精神分析心理治疗导论</t>
  </si>
  <si>
    <t xml:space="preserve">
</t>
  </si>
  <si>
    <t>1001082</t>
  </si>
  <si>
    <t>生物化学与分子生物学</t>
  </si>
  <si>
    <t>1001081</t>
  </si>
  <si>
    <t>0400131</t>
  </si>
  <si>
    <t>大学体育（三）</t>
  </si>
  <si>
    <t>形势与政策</t>
  </si>
  <si>
    <t>合      计</t>
  </si>
  <si>
    <t>总      计</t>
  </si>
  <si>
    <t>选修课程</t>
  </si>
  <si>
    <t>无选修课程</t>
  </si>
  <si>
    <t>预防医学专业（五年制）</t>
  </si>
  <si>
    <t>公共事业管理专业(四年制)</t>
  </si>
  <si>
    <t>第三学期</t>
  </si>
  <si>
    <t>代  码</t>
  </si>
  <si>
    <t>课    程</t>
  </si>
  <si>
    <t>课内</t>
  </si>
  <si>
    <t>课外</t>
  </si>
  <si>
    <t>外语</t>
  </si>
  <si>
    <t>总学时</t>
  </si>
  <si>
    <t>学分</t>
  </si>
  <si>
    <t>大课</t>
  </si>
  <si>
    <t>小课</t>
  </si>
  <si>
    <t>实验</t>
  </si>
  <si>
    <t>1000083</t>
  </si>
  <si>
    <t>系统解剖学</t>
  </si>
  <si>
    <t>0700635</t>
  </si>
  <si>
    <t>分析化学</t>
  </si>
  <si>
    <t>1001133</t>
  </si>
  <si>
    <t>组织学与胚胎学</t>
  </si>
  <si>
    <t>1001036</t>
  </si>
  <si>
    <t>生理学</t>
  </si>
  <si>
    <t>1001086</t>
  </si>
  <si>
    <t>1001082</t>
  </si>
  <si>
    <t>0701673</t>
  </si>
  <si>
    <t>普通心理学</t>
  </si>
  <si>
    <t>1201562</t>
  </si>
  <si>
    <t>行政管理学</t>
  </si>
  <si>
    <t>1203102</t>
  </si>
  <si>
    <t>卫生管理统计学</t>
  </si>
  <si>
    <t>1203071</t>
  </si>
  <si>
    <t>社会调查分析</t>
  </si>
  <si>
    <t>1004101</t>
  </si>
  <si>
    <t>管理综合实验（一）</t>
  </si>
  <si>
    <t>信息管理与信息系统专业(四年制)</t>
  </si>
  <si>
    <t>生物药学专业(四年制基地班）</t>
  </si>
  <si>
    <t>0800412</t>
  </si>
  <si>
    <t>数据结构</t>
  </si>
  <si>
    <t>0704092</t>
  </si>
  <si>
    <t>有机化学（二）</t>
  </si>
  <si>
    <t>0700636</t>
  </si>
  <si>
    <t>1000084</t>
  </si>
  <si>
    <t>1203142</t>
  </si>
  <si>
    <t>信息管理概论</t>
  </si>
  <si>
    <t>药学专业(四年制)</t>
  </si>
  <si>
    <t>0507381</t>
  </si>
  <si>
    <t>大学英语（五）</t>
  </si>
  <si>
    <t>0507311</t>
  </si>
  <si>
    <t>英语写作(一)</t>
  </si>
  <si>
    <t>0506421</t>
  </si>
  <si>
    <t>医学英语（二）</t>
  </si>
  <si>
    <t>1001132</t>
  </si>
  <si>
    <t>1001971</t>
  </si>
  <si>
    <t>护理学导论</t>
  </si>
  <si>
    <t>护理学专业(四年制)</t>
  </si>
  <si>
    <t>临床医学专业（八年制）</t>
  </si>
  <si>
    <t>第五学期</t>
  </si>
  <si>
    <t>0507411</t>
  </si>
  <si>
    <t>医学英语基础</t>
  </si>
  <si>
    <t>0506461</t>
  </si>
  <si>
    <t>医学拉丁语</t>
  </si>
  <si>
    <t>0703501</t>
  </si>
  <si>
    <t>医学导论</t>
  </si>
  <si>
    <t>1001084</t>
  </si>
  <si>
    <t>1001721</t>
  </si>
  <si>
    <t>医学统计学</t>
  </si>
  <si>
    <t>1103172</t>
  </si>
  <si>
    <t>医学文献检索</t>
  </si>
  <si>
    <t>1001982</t>
  </si>
  <si>
    <t>护理学基础（一）</t>
  </si>
  <si>
    <t>1001751</t>
  </si>
  <si>
    <t>医学心理学</t>
  </si>
  <si>
    <t>1001221</t>
  </si>
  <si>
    <t>PBL专题教学1</t>
  </si>
  <si>
    <t>临床医学专业（六年制中德实验班）</t>
  </si>
  <si>
    <t>临床医学专业、医学影像学专业、法医学专业（五年制）</t>
  </si>
  <si>
    <t>0506831</t>
  </si>
  <si>
    <t>德语（五）</t>
  </si>
  <si>
    <t>0505884</t>
  </si>
  <si>
    <t>基础英语（四）</t>
  </si>
  <si>
    <t>1001001</t>
  </si>
  <si>
    <t>1001051</t>
  </si>
  <si>
    <t>1001011</t>
  </si>
  <si>
    <t>病理学</t>
  </si>
  <si>
    <t>1001221</t>
  </si>
  <si>
    <t>PBL专题教学1</t>
  </si>
  <si>
    <t>1001752</t>
  </si>
  <si>
    <t>口腔医学专业（五年制）</t>
  </si>
  <si>
    <t>1001071</t>
  </si>
  <si>
    <t>局部解剖学</t>
  </si>
  <si>
    <t>病理生理学</t>
  </si>
  <si>
    <t>1002701</t>
  </si>
  <si>
    <t>口腔预防医学</t>
  </si>
  <si>
    <t>1001772</t>
  </si>
  <si>
    <t>1002441</t>
  </si>
  <si>
    <t>方剂学</t>
  </si>
  <si>
    <t>合      计</t>
  </si>
  <si>
    <t>总      计</t>
  </si>
  <si>
    <t>无选修课程</t>
  </si>
  <si>
    <t>选修课程</t>
  </si>
  <si>
    <t>医学检验技术专业（四年制）</t>
  </si>
  <si>
    <t>预防医学专业（五年制）</t>
  </si>
  <si>
    <t>第五学期</t>
  </si>
  <si>
    <t>代  码</t>
  </si>
  <si>
    <t>课    程</t>
  </si>
  <si>
    <t>课内</t>
  </si>
  <si>
    <t>课外</t>
  </si>
  <si>
    <t>外语</t>
  </si>
  <si>
    <t>总学时</t>
  </si>
  <si>
    <t>学分</t>
  </si>
  <si>
    <t>大课</t>
  </si>
  <si>
    <t>小课</t>
  </si>
  <si>
    <t>实验</t>
  </si>
  <si>
    <t>1001121</t>
  </si>
  <si>
    <t>医学遗传学</t>
  </si>
  <si>
    <t>1001305</t>
  </si>
  <si>
    <t>物理诊断学</t>
  </si>
  <si>
    <t>1001851</t>
  </si>
  <si>
    <t>临床病理学和病理技术</t>
  </si>
  <si>
    <t>1001862</t>
  </si>
  <si>
    <t>临床检验基础</t>
  </si>
  <si>
    <t>1002962</t>
  </si>
  <si>
    <t>检验与临床</t>
  </si>
  <si>
    <t>1001681</t>
  </si>
  <si>
    <t>卫生毒理学</t>
  </si>
  <si>
    <t>1001701</t>
  </si>
  <si>
    <t>卫生检验学</t>
  </si>
  <si>
    <t>1001462</t>
  </si>
  <si>
    <t>医学影像学</t>
  </si>
  <si>
    <t>1303262</t>
  </si>
  <si>
    <t>临床医学见习</t>
  </si>
  <si>
    <t>1001453</t>
  </si>
  <si>
    <t>核医学</t>
  </si>
  <si>
    <t>1001711</t>
  </si>
  <si>
    <t>卫生统计学</t>
  </si>
  <si>
    <t>141/4w</t>
  </si>
  <si>
    <t>411/4w</t>
  </si>
  <si>
    <t>443/4w</t>
  </si>
  <si>
    <t>公共事业管理专业（四年制）</t>
  </si>
  <si>
    <t>信息管理与信息系统专业（四年制）</t>
  </si>
  <si>
    <t>见习</t>
  </si>
  <si>
    <t>1001362</t>
  </si>
  <si>
    <t>内科学</t>
  </si>
  <si>
    <t>1001362</t>
  </si>
  <si>
    <t>内科学</t>
  </si>
  <si>
    <t>1001403</t>
  </si>
  <si>
    <t>外科学</t>
  </si>
  <si>
    <t>1001321</t>
  </si>
  <si>
    <t>传染病学</t>
  </si>
  <si>
    <t>1001652</t>
  </si>
  <si>
    <t>流行病学</t>
  </si>
  <si>
    <t>1001731</t>
  </si>
  <si>
    <t>卫生学</t>
  </si>
  <si>
    <t>1001661</t>
  </si>
  <si>
    <t>社会医学</t>
  </si>
  <si>
    <t>1203642</t>
  </si>
  <si>
    <t>经济学基础</t>
  </si>
  <si>
    <t>医学文献检索</t>
  </si>
  <si>
    <t>1203162</t>
  </si>
  <si>
    <t>信息组织</t>
  </si>
  <si>
    <t>合      计</t>
  </si>
  <si>
    <t>总      计</t>
  </si>
  <si>
    <t>选修课程</t>
  </si>
  <si>
    <t>药学专业（四年制）</t>
  </si>
  <si>
    <t>1001055</t>
  </si>
  <si>
    <t>药理学（含毒理学）</t>
  </si>
  <si>
    <t>1002132</t>
  </si>
  <si>
    <t>波谱解析</t>
  </si>
  <si>
    <t>1002132</t>
  </si>
  <si>
    <t>波谱解析</t>
  </si>
  <si>
    <t>1003591</t>
  </si>
  <si>
    <t>生物药物化学</t>
  </si>
  <si>
    <t>1002351</t>
  </si>
  <si>
    <t>药物化学</t>
  </si>
  <si>
    <t>1002232</t>
  </si>
  <si>
    <t>生物药剂学与药代动力学</t>
  </si>
  <si>
    <t>1002261</t>
  </si>
  <si>
    <t>生药学</t>
  </si>
  <si>
    <t>1002211</t>
  </si>
  <si>
    <t>生物技术制药</t>
  </si>
  <si>
    <t>护理学专业（五年制英语班）</t>
  </si>
  <si>
    <t>护理学专业（四年制）</t>
  </si>
  <si>
    <t>1003531</t>
  </si>
  <si>
    <t>医学英语翻译与写作</t>
  </si>
  <si>
    <t>1002061</t>
  </si>
  <si>
    <t>内科护理学</t>
  </si>
  <si>
    <t>1001931</t>
  </si>
  <si>
    <t>儿科护理学</t>
  </si>
  <si>
    <t>1002002</t>
  </si>
  <si>
    <t>急救护理学</t>
  </si>
  <si>
    <t>1001012</t>
  </si>
  <si>
    <t>1002111</t>
  </si>
  <si>
    <t>1002021</t>
  </si>
  <si>
    <t>1001981</t>
  </si>
  <si>
    <t>1002051</t>
  </si>
  <si>
    <t>1002081</t>
  </si>
  <si>
    <t>人际沟通</t>
  </si>
  <si>
    <t>1011301</t>
  </si>
  <si>
    <t>护理科研</t>
  </si>
  <si>
    <t>1002121</t>
  </si>
  <si>
    <t>中医护理学</t>
  </si>
  <si>
    <t>2w</t>
  </si>
  <si>
    <t>56/2w</t>
  </si>
  <si>
    <t>475/2w</t>
  </si>
  <si>
    <t>507/2w</t>
  </si>
  <si>
    <t>1003681</t>
  </si>
  <si>
    <t>0506851</t>
  </si>
  <si>
    <t>德语（七）</t>
  </si>
  <si>
    <t>感染病学基础*</t>
  </si>
  <si>
    <t>1001773</t>
  </si>
  <si>
    <t>1003682</t>
  </si>
  <si>
    <t>感染病学基础</t>
  </si>
  <si>
    <t>PBL专题教学3</t>
  </si>
  <si>
    <t>手术学</t>
  </si>
  <si>
    <t>基础科研</t>
  </si>
  <si>
    <t>264/4w</t>
  </si>
  <si>
    <t>497/4w</t>
  </si>
  <si>
    <t>临床医学、法医学专业五年制</t>
  </si>
  <si>
    <t>1003441</t>
  </si>
  <si>
    <t>中医内科学</t>
  </si>
  <si>
    <t>1001364</t>
  </si>
  <si>
    <t>1002521</t>
  </si>
  <si>
    <t>中医妇产科学</t>
  </si>
  <si>
    <t>1001404</t>
  </si>
  <si>
    <t>针灸学</t>
  </si>
  <si>
    <t>1003421</t>
  </si>
  <si>
    <t>金匮要略选读</t>
  </si>
  <si>
    <t>1001333</t>
  </si>
  <si>
    <t>1001412</t>
  </si>
  <si>
    <t>眼科学</t>
  </si>
  <si>
    <t>循证医学</t>
  </si>
  <si>
    <t>医学影像学专业（五年制）</t>
  </si>
  <si>
    <t>1001141</t>
  </si>
  <si>
    <t>断面解剖学</t>
  </si>
  <si>
    <t>1001341</t>
  </si>
  <si>
    <t>1002721</t>
  </si>
  <si>
    <t>口腔组织病理学</t>
  </si>
  <si>
    <t>1001381</t>
  </si>
  <si>
    <t>1002741</t>
  </si>
  <si>
    <t>牙体牙髓病学</t>
  </si>
  <si>
    <t>1001831</t>
  </si>
  <si>
    <t>放射技术学</t>
  </si>
  <si>
    <t>1003542</t>
  </si>
  <si>
    <t>口腔颌面外科学1</t>
  </si>
  <si>
    <t>1001812</t>
  </si>
  <si>
    <t>介入放射学</t>
  </si>
  <si>
    <t>1002652</t>
  </si>
  <si>
    <t>口腔修复学1</t>
  </si>
  <si>
    <t>1001842</t>
  </si>
  <si>
    <t>放射诊断学</t>
  </si>
  <si>
    <t>1303051</t>
  </si>
  <si>
    <t>眼科学见习</t>
  </si>
  <si>
    <t>1303011</t>
  </si>
  <si>
    <t>内科见习</t>
  </si>
  <si>
    <t>2w</t>
  </si>
  <si>
    <t>1303061</t>
  </si>
  <si>
    <t>耳鼻咽喉科见习</t>
  </si>
  <si>
    <t>1303021</t>
  </si>
  <si>
    <t>外科见习</t>
  </si>
  <si>
    <t>1303071</t>
  </si>
  <si>
    <t>皮肤科见习</t>
  </si>
  <si>
    <t>47/6w</t>
  </si>
  <si>
    <t>338/6w</t>
  </si>
  <si>
    <t>4w</t>
  </si>
  <si>
    <t>328/4w</t>
  </si>
  <si>
    <t>320/6w</t>
  </si>
  <si>
    <t>315/4w</t>
  </si>
  <si>
    <t>370/6w</t>
  </si>
  <si>
    <t>476/4w</t>
  </si>
  <si>
    <t>1303222</t>
  </si>
  <si>
    <t>临床生物化学检验实习</t>
  </si>
  <si>
    <t>1303313</t>
  </si>
  <si>
    <t>内科实习</t>
  </si>
  <si>
    <t>1303212</t>
  </si>
  <si>
    <t>临床免疫学检验实习</t>
  </si>
  <si>
    <t>1303324</t>
  </si>
  <si>
    <t>1303242</t>
  </si>
  <si>
    <t>临床微生物学检验实习</t>
  </si>
  <si>
    <t>1303333</t>
  </si>
  <si>
    <t>1303191</t>
  </si>
  <si>
    <t>临床病理学和病理技术实习</t>
  </si>
  <si>
    <t>1303343</t>
  </si>
  <si>
    <t>1303202</t>
  </si>
  <si>
    <t>临床检验基础实习</t>
  </si>
  <si>
    <t>1303251</t>
  </si>
  <si>
    <t>临床血液学和血液学检验实习</t>
  </si>
  <si>
    <t>1303231</t>
  </si>
  <si>
    <t>临床输血学实习</t>
  </si>
  <si>
    <t>1303721</t>
  </si>
  <si>
    <t>毕业实习</t>
  </si>
  <si>
    <t>1200042</t>
  </si>
  <si>
    <t>管理信息系统</t>
  </si>
  <si>
    <t>1203121</t>
  </si>
  <si>
    <t>卫生监督</t>
  </si>
  <si>
    <t>1003561</t>
  </si>
  <si>
    <t>医疗市场营销学</t>
  </si>
  <si>
    <t>1003792</t>
  </si>
  <si>
    <t>综合管理实验</t>
  </si>
  <si>
    <t>1303701</t>
  </si>
  <si>
    <t>毕业论文设计</t>
  </si>
  <si>
    <t>160/10w</t>
  </si>
  <si>
    <t>药品监督与管理专业方向（四年制）</t>
  </si>
  <si>
    <t>1002324</t>
  </si>
  <si>
    <t>药事管理学</t>
  </si>
  <si>
    <t>1203181</t>
  </si>
  <si>
    <t>医学信息分析与预测</t>
  </si>
  <si>
    <t>1003791</t>
  </si>
  <si>
    <t>GMP与GSP实务</t>
  </si>
  <si>
    <t>208/10w</t>
  </si>
  <si>
    <t>生物药学专业（四年制基地班）</t>
  </si>
  <si>
    <t>0507421</t>
  </si>
  <si>
    <t>药学英语</t>
  </si>
  <si>
    <t>1002141</t>
  </si>
  <si>
    <t>蛋白质结构模拟与药物设计</t>
  </si>
  <si>
    <t>1003601</t>
  </si>
  <si>
    <t>新药研究与开发</t>
  </si>
  <si>
    <t>1002321</t>
  </si>
  <si>
    <t>0704611</t>
  </si>
  <si>
    <t>职业道德（医药伦理学）</t>
  </si>
  <si>
    <t>1303724</t>
  </si>
  <si>
    <t>8w</t>
  </si>
  <si>
    <t>32/8w</t>
  </si>
  <si>
    <t>184/8w</t>
  </si>
  <si>
    <t>64/8w</t>
  </si>
  <si>
    <t>228/8w</t>
  </si>
  <si>
    <t>180/8w</t>
  </si>
  <si>
    <t>224/8w</t>
  </si>
  <si>
    <t>248/8w</t>
  </si>
  <si>
    <t>260/8w</t>
  </si>
  <si>
    <t>医药商业贸易专业方向（四年制）</t>
  </si>
  <si>
    <t>0201091</t>
  </si>
  <si>
    <t>市场调查与分析</t>
  </si>
  <si>
    <t>0201071</t>
  </si>
  <si>
    <t>金融、财政、税收学</t>
  </si>
  <si>
    <t>0201101</t>
  </si>
  <si>
    <t>五官科护理学</t>
  </si>
  <si>
    <t>1002071</t>
  </si>
  <si>
    <t>皮肤性病护理学</t>
  </si>
  <si>
    <t>1200182</t>
  </si>
  <si>
    <t>公共关系学</t>
  </si>
  <si>
    <t>1303171</t>
  </si>
  <si>
    <t>精神科护理实习</t>
  </si>
  <si>
    <t>1303961</t>
  </si>
  <si>
    <t>专业见习</t>
  </si>
  <si>
    <t>护理科研</t>
  </si>
  <si>
    <t>1w</t>
  </si>
  <si>
    <t>240/1w</t>
  </si>
  <si>
    <t>368/2w</t>
  </si>
  <si>
    <t>222/1w</t>
  </si>
  <si>
    <t>360/2w</t>
  </si>
  <si>
    <t>336/1w</t>
  </si>
  <si>
    <t>432/2w</t>
  </si>
  <si>
    <t>1303501</t>
  </si>
  <si>
    <t>内科护理实习</t>
  </si>
  <si>
    <t>1001392</t>
  </si>
  <si>
    <t>1303511</t>
  </si>
  <si>
    <t>外科护理实习</t>
  </si>
  <si>
    <t>1003482</t>
  </si>
  <si>
    <t>医学概论2</t>
  </si>
  <si>
    <t>1303521</t>
  </si>
  <si>
    <t>妇产科护理实习</t>
  </si>
  <si>
    <t>1003491</t>
  </si>
  <si>
    <t>呼吸系统疾病</t>
  </si>
  <si>
    <t>1303531</t>
  </si>
  <si>
    <t>儿科护理实习</t>
  </si>
  <si>
    <t>1003501</t>
  </si>
  <si>
    <t>循环系统疾病*</t>
  </si>
  <si>
    <t>1303541</t>
  </si>
  <si>
    <t>社区护理实习</t>
  </si>
  <si>
    <t>1003511</t>
  </si>
  <si>
    <t>消化系统疾病</t>
  </si>
  <si>
    <t>1003521</t>
  </si>
  <si>
    <t>泌尿系统疾病</t>
  </si>
  <si>
    <t>1001261</t>
  </si>
  <si>
    <t>PBL专题教学5</t>
  </si>
  <si>
    <t>38w</t>
  </si>
  <si>
    <t>血液系统疾病</t>
  </si>
  <si>
    <t>内科实习（含社区医学实习2w）</t>
  </si>
  <si>
    <t>内分泌系统疾病</t>
  </si>
  <si>
    <t>女性生殖系统疾病</t>
  </si>
  <si>
    <t>运动系统疾病</t>
  </si>
  <si>
    <t>感染性疾病</t>
  </si>
  <si>
    <t>神经精神系统疾病</t>
  </si>
  <si>
    <t>1303442</t>
  </si>
  <si>
    <t>选科实习</t>
  </si>
  <si>
    <t>4w</t>
  </si>
  <si>
    <t>1303551</t>
  </si>
  <si>
    <t>1303481</t>
  </si>
  <si>
    <t>1303561</t>
  </si>
  <si>
    <t>牙周病学实习</t>
  </si>
  <si>
    <t>1303451</t>
  </si>
  <si>
    <t>1303461</t>
  </si>
  <si>
    <t>耳鼻喉科实习</t>
  </si>
  <si>
    <t>1303471</t>
  </si>
  <si>
    <t>中医内科学实习</t>
  </si>
  <si>
    <t>中医外科学实习</t>
  </si>
  <si>
    <t>中医妇产科学实习</t>
  </si>
  <si>
    <t>中医儿科学实习</t>
  </si>
  <si>
    <t>中医骨伤科学实习</t>
  </si>
  <si>
    <t>针灸科实习</t>
  </si>
  <si>
    <t>58w</t>
  </si>
  <si>
    <t>1303431</t>
  </si>
  <si>
    <t>超声学实习</t>
  </si>
  <si>
    <t>1011271</t>
  </si>
  <si>
    <t>预防医学综合实验</t>
  </si>
  <si>
    <t>1303411</t>
  </si>
  <si>
    <t>核医学实习</t>
  </si>
  <si>
    <t>1001641</t>
  </si>
  <si>
    <t>劳动卫生与职业病学</t>
  </si>
  <si>
    <t>1303361</t>
  </si>
  <si>
    <t>放射诊断学实习</t>
  </si>
  <si>
    <t>1001761</t>
  </si>
  <si>
    <t>营养与食品卫生学</t>
  </si>
  <si>
    <t>1303421</t>
  </si>
  <si>
    <t>介入放射学实习</t>
  </si>
  <si>
    <t>1303441</t>
  </si>
  <si>
    <t>1301384</t>
  </si>
  <si>
    <t>毕业设计（论文）</t>
  </si>
  <si>
    <t>法医学专业（五年制）</t>
  </si>
  <si>
    <t>1001511</t>
  </si>
  <si>
    <t>法医病理学</t>
  </si>
  <si>
    <t>1001561</t>
  </si>
  <si>
    <t>法医物证学</t>
  </si>
  <si>
    <t>1001581</t>
  </si>
  <si>
    <t>临床法医学</t>
  </si>
  <si>
    <t>1001521</t>
  </si>
  <si>
    <t>法医毒理学</t>
  </si>
  <si>
    <t>1001531</t>
  </si>
  <si>
    <t>法医毒物分析</t>
  </si>
  <si>
    <t>1303542</t>
  </si>
  <si>
    <t>1w</t>
  </si>
  <si>
    <t>1001551</t>
  </si>
  <si>
    <t>法医精神病学</t>
  </si>
  <si>
    <t>1001591</t>
  </si>
  <si>
    <t>刑事科学技术</t>
  </si>
  <si>
    <t>1001541</t>
  </si>
  <si>
    <t>法医法学</t>
  </si>
  <si>
    <t>1001571</t>
  </si>
  <si>
    <t>公务员知识</t>
  </si>
  <si>
    <t>37w</t>
  </si>
  <si>
    <t>第十一学期</t>
  </si>
  <si>
    <t>第十三学期</t>
  </si>
  <si>
    <t>1001411</t>
  </si>
  <si>
    <t>临床模拟技能训练</t>
  </si>
  <si>
    <t>1001342</t>
  </si>
  <si>
    <t>1003771</t>
  </si>
  <si>
    <t>临床模拟思维训练</t>
  </si>
  <si>
    <t>1001372</t>
  </si>
  <si>
    <t>1001481</t>
  </si>
  <si>
    <t>1001491</t>
  </si>
  <si>
    <t>康复医学</t>
  </si>
  <si>
    <t>1001601</t>
  </si>
  <si>
    <t>法医学</t>
  </si>
  <si>
    <t>1001431</t>
  </si>
  <si>
    <t>中医学（含针灸）</t>
  </si>
  <si>
    <t>医学影像科实习</t>
  </si>
  <si>
    <t>1001282</t>
  </si>
  <si>
    <t>PBL专题教学7</t>
  </si>
  <si>
    <t>PBL专题教学8</t>
  </si>
  <si>
    <t>眼科见习</t>
  </si>
  <si>
    <t>8/6w</t>
  </si>
  <si>
    <t>352/6w</t>
  </si>
  <si>
    <t>192/56w</t>
  </si>
  <si>
    <t>284/6w</t>
  </si>
  <si>
    <t>92/56w</t>
  </si>
  <si>
    <t>基因组与蛋白质组学</t>
  </si>
  <si>
    <t>医学影像科实习</t>
  </si>
  <si>
    <t>内科学实习</t>
  </si>
  <si>
    <t xml:space="preserve">内科实习(含社区医学实习2周) </t>
  </si>
  <si>
    <t>外科实习</t>
  </si>
  <si>
    <t>妇产科实习</t>
  </si>
  <si>
    <t>儿科实习</t>
  </si>
  <si>
    <t>2</t>
  </si>
  <si>
    <t>3</t>
  </si>
  <si>
    <t>中秋</t>
  </si>
  <si>
    <t>一六</t>
  </si>
  <si>
    <t>一五</t>
  </si>
  <si>
    <t>同济医学院2016-2017学年第一学期普通本科教学安排表</t>
  </si>
  <si>
    <t>二○一五级</t>
  </si>
  <si>
    <t>课程及考试20w（29/8-13/1）</t>
  </si>
  <si>
    <t>临床医学专业、法医学专业、医学影像学专业（五年制）</t>
  </si>
  <si>
    <t>1004222</t>
  </si>
  <si>
    <t>1004221</t>
  </si>
  <si>
    <t>医学细胞与分子生物学</t>
  </si>
  <si>
    <t>医学细胞与分子生物学实验</t>
  </si>
  <si>
    <t>疾病基础与治疗总论</t>
  </si>
  <si>
    <t>1004242</t>
  </si>
  <si>
    <t>1004232</t>
  </si>
  <si>
    <t>中西医临床医学专业（五年制）</t>
  </si>
  <si>
    <t>课程及考试20w（29/8-13/1）</t>
  </si>
  <si>
    <t>床边教学及课程、考试20w（29/8-13/1）</t>
  </si>
  <si>
    <t>课程及考试、见习20w（29/8-13/1）</t>
  </si>
  <si>
    <t>实习32w（4/7-12/2）</t>
  </si>
  <si>
    <t>课程及考试、毕业论文设计20w（29/8-13/1）</t>
  </si>
  <si>
    <t>课程及考试、毕业实习20w（29/8-13/1）</t>
  </si>
  <si>
    <t>课程、考试及床边教学20w（29/8-13/1）</t>
  </si>
  <si>
    <t>说明：毕业实习40w（2016.8.29～2017.6.4），本学期实习24w</t>
  </si>
  <si>
    <t>毕业实习24w（29/8-12/2）</t>
  </si>
  <si>
    <t>说明：临床实习68w（2016.2.22～2017.6.4），本学期实习24w</t>
  </si>
  <si>
    <t>毕业实习32w（4/7-12/2）</t>
  </si>
  <si>
    <t>说明：暑假进入毕业实习48w(2016.7.4-2017.6.4)，本学期实习34w</t>
  </si>
  <si>
    <t>说明：毕业实习56w（2016.4.11-2017.6.4），本学期实习24w</t>
  </si>
  <si>
    <t>课程及考试、毕业设计20w（29/8-13/1）</t>
  </si>
  <si>
    <t>说明：接上学期毕业实习57w(2016.2.22～2017.6.4)，本学期实习24w。其中内科实习16w中，安排2w社区医学实习</t>
  </si>
  <si>
    <t>2015、2014、2013级各专业</t>
  </si>
  <si>
    <t>2014、2013级各专业</t>
  </si>
  <si>
    <t>2014、2013级各专业（管理、信息专业除外）</t>
  </si>
  <si>
    <t>2014、2013级各专业（管理专业除外）</t>
  </si>
  <si>
    <t>2013级医商贸专业方向</t>
  </si>
  <si>
    <t>2015、2014、2013、2012级各专业</t>
  </si>
  <si>
    <t>2013、2012级临床、法医、中西医、口腔专业</t>
  </si>
  <si>
    <t>2011级临床医学八年制</t>
  </si>
  <si>
    <t>2013、2012、2011级临床、法医、中西医、口腔专业</t>
  </si>
  <si>
    <t>2012、2011级临床医学、中西医临床医学专业</t>
  </si>
  <si>
    <t>生物医学大数据</t>
  </si>
  <si>
    <t>二○一五级</t>
  </si>
  <si>
    <t>二○一六级</t>
  </si>
  <si>
    <t>二○一四级</t>
  </si>
  <si>
    <t>二○一二级</t>
  </si>
  <si>
    <t>课程及考试20w（29/8-13/1）</t>
  </si>
  <si>
    <t>课程及考试20w（29/8-13/1）</t>
  </si>
  <si>
    <t>说明：接上学期内、外、妇、儿四科并进床边教学36w(2016.3.28～2016.12.30),本学期为17w
       内、外、妇、儿统一考试时间为2017.1.2～2017.1.13</t>
  </si>
  <si>
    <t>护理学专业(五年制英语班）</t>
  </si>
  <si>
    <t>运动系统基础</t>
  </si>
  <si>
    <t>中枢神经系统与感觉器官</t>
  </si>
  <si>
    <t>病原生物学</t>
  </si>
  <si>
    <t>常见遗传病例诊断和防治</t>
  </si>
  <si>
    <t>寄生虫病免疫学</t>
  </si>
  <si>
    <t>入学教育</t>
  </si>
  <si>
    <t>2012级临床医学五年制、中西医临床医学专业</t>
  </si>
  <si>
    <t>二○一一级</t>
  </si>
  <si>
    <t>内科实习（含社区医学实习1w）</t>
  </si>
  <si>
    <t>外科实习</t>
  </si>
  <si>
    <t>妇产科实习</t>
  </si>
  <si>
    <t>儿科实习</t>
  </si>
  <si>
    <t>医学影像学实习</t>
  </si>
  <si>
    <t>眼科实习</t>
  </si>
  <si>
    <t>耳鼻咽喉科实习</t>
  </si>
  <si>
    <t>皮肤科实习</t>
  </si>
  <si>
    <t>传染科实习</t>
  </si>
  <si>
    <t>神经及精神病科实习</t>
  </si>
  <si>
    <t>16w</t>
  </si>
  <si>
    <t>8w</t>
  </si>
  <si>
    <t>2w</t>
  </si>
  <si>
    <t>4w</t>
  </si>
  <si>
    <t>64w</t>
  </si>
  <si>
    <t>护理学专业（五年制）</t>
  </si>
  <si>
    <t>医学免疫学</t>
  </si>
  <si>
    <t>76/2w</t>
  </si>
  <si>
    <t>瘢痕治疗学</t>
  </si>
  <si>
    <t>卫生法规与监督</t>
  </si>
  <si>
    <t>大学生行为、心理与健康</t>
  </si>
  <si>
    <t>1203172</t>
  </si>
  <si>
    <t>1004252</t>
  </si>
  <si>
    <t>管理文秘</t>
  </si>
  <si>
    <t>卫生诉讼</t>
  </si>
  <si>
    <t>健康保障学概论</t>
  </si>
  <si>
    <t>1203051</t>
  </si>
  <si>
    <t>公共卫生法</t>
  </si>
  <si>
    <t>0303472</t>
  </si>
  <si>
    <t>11/10w</t>
  </si>
  <si>
    <t>信息技术评估与项目管理</t>
  </si>
  <si>
    <t>1003861</t>
  </si>
  <si>
    <t>1001601</t>
  </si>
  <si>
    <t>新药研究与开发</t>
  </si>
  <si>
    <t>1003602</t>
  </si>
  <si>
    <t>生物技术制药</t>
  </si>
  <si>
    <t>生物药剂学与药代动力学</t>
  </si>
  <si>
    <t>1002235</t>
  </si>
  <si>
    <t>药物分析学</t>
  </si>
  <si>
    <t>1002341</t>
  </si>
  <si>
    <t>◆</t>
  </si>
  <si>
    <t>1003663</t>
  </si>
  <si>
    <t>1003634</t>
  </si>
  <si>
    <t>1001243</t>
  </si>
  <si>
    <t>0704084</t>
  </si>
  <si>
    <t>同济医学院2016-2017学年第一学期研究生课程安排表</t>
  </si>
  <si>
    <t>408.810</t>
  </si>
  <si>
    <t>中国马克思主义与当代</t>
  </si>
  <si>
    <t>411.500f</t>
  </si>
  <si>
    <t>德语</t>
  </si>
  <si>
    <t>411.800</t>
  </si>
  <si>
    <t>英语论文写作</t>
  </si>
  <si>
    <t>感染生物学</t>
  </si>
  <si>
    <t>病原生物感染免疫学</t>
  </si>
  <si>
    <t>医学高级生物化学(细胞信号转导与疾病)</t>
  </si>
  <si>
    <t>医学分子生物学进展</t>
  </si>
  <si>
    <t>医学高级遗传学</t>
  </si>
  <si>
    <t>高级神经生物学</t>
  </si>
  <si>
    <t>高级病理生理学</t>
  </si>
  <si>
    <t>医学科研入门</t>
  </si>
  <si>
    <t>高级机能学研究方法与技术</t>
  </si>
  <si>
    <t>510.810</t>
  </si>
  <si>
    <t>高级局部解剖学</t>
  </si>
  <si>
    <t>重大疾病病理学</t>
  </si>
  <si>
    <t>免疫学研究进展</t>
  </si>
  <si>
    <t>受体和离子通道功能异常与疾病</t>
  </si>
  <si>
    <t>干细胞技术与应用</t>
  </si>
  <si>
    <t>510.818</t>
  </si>
  <si>
    <t>分子微生物学研究进展</t>
  </si>
  <si>
    <t>项目设计与申报</t>
  </si>
  <si>
    <t>中英文医学科研论文的撰写与投稿</t>
  </si>
  <si>
    <t>现代流行病学</t>
  </si>
  <si>
    <t>药物体内转运与代谢</t>
  </si>
  <si>
    <t>卫生政策研究</t>
  </si>
  <si>
    <t>卫生经济研究</t>
  </si>
  <si>
    <t>卫生保健服务提供体系比较研究</t>
  </si>
  <si>
    <t>公众健康与公共管理改革</t>
  </si>
  <si>
    <t>411.500</t>
  </si>
  <si>
    <t>英语</t>
  </si>
  <si>
    <t>411.500b</t>
  </si>
  <si>
    <t>408.601</t>
  </si>
  <si>
    <t>中国特色社会主义理论与实践研究</t>
  </si>
  <si>
    <t>408.602</t>
  </si>
  <si>
    <t>自燃辩证法概论</t>
  </si>
  <si>
    <t>感染与肿瘤</t>
  </si>
  <si>
    <t>生理学进展</t>
  </si>
  <si>
    <t>医学生物化学</t>
  </si>
  <si>
    <t>医学分子生物学</t>
  </si>
  <si>
    <t>心脏的应用和功能解剖</t>
  </si>
  <si>
    <t>医学遗传学</t>
  </si>
  <si>
    <t>新药的临床前及临床评价</t>
  </si>
  <si>
    <t>神经生物学基础</t>
  </si>
  <si>
    <t>神经再生与修复</t>
  </si>
  <si>
    <t>510.510</t>
  </si>
  <si>
    <t>神经系统高级功能</t>
  </si>
  <si>
    <t>神经病理学</t>
  </si>
  <si>
    <t>基础免疫学</t>
  </si>
  <si>
    <t>医学发育生物学</t>
  </si>
  <si>
    <t>现代组织化学技术</t>
  </si>
  <si>
    <t>510.515</t>
  </si>
  <si>
    <t>离子通道理论与膜片钳技术</t>
  </si>
  <si>
    <t>生物化学实验技术</t>
  </si>
  <si>
    <t>分子生物学实验技术</t>
  </si>
  <si>
    <t>神经解剖学</t>
  </si>
  <si>
    <t>510.520</t>
  </si>
  <si>
    <t>心血管药理实验方法学</t>
  </si>
  <si>
    <t>神经生物学基本技术和方法</t>
  </si>
  <si>
    <t>现代病理学技术</t>
  </si>
  <si>
    <t>实验免疫学</t>
  </si>
  <si>
    <t>临床药理学</t>
  </si>
  <si>
    <t>神经科学前沿讲座</t>
  </si>
  <si>
    <t>心肺血管病理生理进展与临床研究</t>
  </si>
  <si>
    <t>心脏与血管药理</t>
  </si>
  <si>
    <t>分子免疫学</t>
  </si>
  <si>
    <t>神经科学最新研究技术与方法</t>
  </si>
  <si>
    <t>510.537</t>
  </si>
  <si>
    <t>科研设计与科技写作技巧</t>
  </si>
  <si>
    <t>510.539</t>
  </si>
  <si>
    <t>寄生虫感染的免疫学</t>
  </si>
  <si>
    <t>510.540</t>
  </si>
  <si>
    <t>医学微生物学高级实验技术</t>
  </si>
  <si>
    <t>510.543</t>
  </si>
  <si>
    <t>医学遗传学进展</t>
  </si>
  <si>
    <t>513.500</t>
  </si>
  <si>
    <t>医学统计学</t>
  </si>
  <si>
    <t>压力与应对</t>
  </si>
  <si>
    <t>环境与健康研究新技术</t>
  </si>
  <si>
    <t>循证医学</t>
  </si>
  <si>
    <t>营养与食品安全</t>
  </si>
  <si>
    <t>NCBI入门教程</t>
  </si>
  <si>
    <t>SAS在医学统计中的应用</t>
  </si>
  <si>
    <t>多元统计分析</t>
  </si>
  <si>
    <t>生殖健康与健康促进</t>
  </si>
  <si>
    <t>生物标记和检测技术</t>
  </si>
  <si>
    <t>毒理学进展</t>
  </si>
  <si>
    <t>临床流行病学</t>
  </si>
  <si>
    <t>食品保健开发及应用</t>
  </si>
  <si>
    <t>医学科研论文写作</t>
  </si>
  <si>
    <t>现场流行病学</t>
  </si>
  <si>
    <t>预防医学进展</t>
  </si>
  <si>
    <t>职业危害与健康</t>
  </si>
  <si>
    <t>流行病学原理与方法</t>
  </si>
  <si>
    <t>全基因组关联分析及PLINK软件应用</t>
  </si>
  <si>
    <t>队列研究的原理与方法</t>
  </si>
  <si>
    <t>514.500</t>
  </si>
  <si>
    <t>分离科学</t>
  </si>
  <si>
    <t>514.501</t>
  </si>
  <si>
    <t>高等有机化学</t>
  </si>
  <si>
    <t>514.502</t>
  </si>
  <si>
    <t>临床药物动力学</t>
  </si>
  <si>
    <t>514.503</t>
  </si>
  <si>
    <t>纳米药学</t>
  </si>
  <si>
    <t>514.504</t>
  </si>
  <si>
    <t>药物设计学</t>
  </si>
  <si>
    <t>514.505</t>
  </si>
  <si>
    <t>结构解析</t>
  </si>
  <si>
    <t>514.511</t>
  </si>
  <si>
    <t>生物信息学</t>
  </si>
  <si>
    <t>514.512</t>
  </si>
  <si>
    <t>药学生物技术</t>
  </si>
  <si>
    <t>514.513</t>
  </si>
  <si>
    <t>药品质量控制</t>
  </si>
  <si>
    <t>514.514</t>
  </si>
  <si>
    <t>中药成分代谢化学</t>
  </si>
  <si>
    <t>514.515</t>
  </si>
  <si>
    <t>中药化学成分提取分离新技术</t>
  </si>
  <si>
    <t>514.516</t>
  </si>
  <si>
    <t>生物偶联技术</t>
  </si>
  <si>
    <t>514.517</t>
  </si>
  <si>
    <t>现代医药市场营销</t>
  </si>
  <si>
    <t>管理计量分析</t>
  </si>
  <si>
    <t>当代管理进展</t>
  </si>
  <si>
    <t>卫生经济分析与评价</t>
  </si>
  <si>
    <t>公共政策分析</t>
  </si>
  <si>
    <t>社会科学研究方法与设计</t>
  </si>
  <si>
    <t>医院管理进展</t>
  </si>
  <si>
    <t>516.507</t>
  </si>
  <si>
    <t>医患沟通与纠纷防范</t>
  </si>
  <si>
    <t>516.521</t>
  </si>
  <si>
    <t>临床医师综合素质训练</t>
  </si>
  <si>
    <t>医学信息资源检索与利用</t>
  </si>
  <si>
    <t>情报学前沿</t>
  </si>
  <si>
    <t>健康信息学导论</t>
  </si>
  <si>
    <t>卫生信息资源管理</t>
  </si>
  <si>
    <t xml:space="preserve">软科学研究方法 </t>
  </si>
  <si>
    <t xml:space="preserve">知识管理 </t>
  </si>
  <si>
    <t>516.610</t>
  </si>
  <si>
    <t>信息检索原理与技术</t>
  </si>
  <si>
    <t>管理信息检索与利用</t>
  </si>
  <si>
    <t>516.619</t>
  </si>
  <si>
    <t>519.501</t>
  </si>
  <si>
    <t>男科学</t>
  </si>
  <si>
    <t>519.502</t>
  </si>
  <si>
    <t>女性生殖医学基础</t>
  </si>
  <si>
    <t>540.506</t>
  </si>
  <si>
    <t>急诊医学</t>
  </si>
  <si>
    <t>550.501</t>
  </si>
  <si>
    <t>高级健康评估</t>
  </si>
  <si>
    <t>马克思主义学院</t>
  </si>
  <si>
    <t>博士</t>
  </si>
  <si>
    <t>外国语学院</t>
  </si>
  <si>
    <t>基础医学院</t>
  </si>
  <si>
    <t>公共卫生学院</t>
  </si>
  <si>
    <t>博士</t>
  </si>
  <si>
    <t>医药卫生管理学院</t>
  </si>
  <si>
    <t>硕士</t>
  </si>
  <si>
    <t>硕士</t>
  </si>
  <si>
    <t>硕博</t>
  </si>
  <si>
    <t>计划生育研究所</t>
  </si>
  <si>
    <t>第三临床学院</t>
  </si>
  <si>
    <t>血液、内分泌、免疫系统基础</t>
  </si>
  <si>
    <t>泌尿生殖系统基础</t>
  </si>
  <si>
    <t>1001081</t>
  </si>
  <si>
    <t>1000084</t>
  </si>
  <si>
    <t>1001081</t>
  </si>
  <si>
    <t>1004231</t>
  </si>
  <si>
    <t>1001112</t>
  </si>
  <si>
    <t>1001065</t>
  </si>
  <si>
    <t>1004322</t>
  </si>
  <si>
    <t>1004332</t>
  </si>
  <si>
    <t>1001012</t>
  </si>
  <si>
    <t>1001065</t>
  </si>
  <si>
    <t>1002841</t>
  </si>
  <si>
    <t>1001022</t>
  </si>
  <si>
    <t>1002062</t>
  </si>
  <si>
    <t>1001072</t>
  </si>
  <si>
    <t>1303173</t>
  </si>
  <si>
    <t>473/2w</t>
  </si>
  <si>
    <t>456/4w</t>
  </si>
  <si>
    <t>1003471</t>
  </si>
  <si>
    <t>临床实习24w（24/7-8/1）</t>
  </si>
  <si>
    <t>说明：暑假开始进入临床实习24w（2016.7.24-～2017.1.8）</t>
  </si>
  <si>
    <t>22/4w</t>
  </si>
  <si>
    <t>240/4w</t>
  </si>
  <si>
    <t>220/4w</t>
  </si>
  <si>
    <t>272/4w</t>
  </si>
  <si>
    <t>16/4w</t>
  </si>
  <si>
    <t>0702271</t>
  </si>
  <si>
    <t>说明：课程结束后，进入毕业实习22w(2016.11.21～2017.6.4)，本学期实习8w</t>
  </si>
  <si>
    <t>31/4w</t>
  </si>
  <si>
    <t>168/4w</t>
  </si>
  <si>
    <t>160/4w</t>
  </si>
  <si>
    <t>216/10w</t>
  </si>
  <si>
    <t>临床医学专业(五年制）、2011级六年制中德实验班</t>
  </si>
  <si>
    <t>说明：接上学期毕业实习58w（2016.4.18-2017.6.4），本学期实习24w</t>
  </si>
  <si>
    <t>1001691</t>
  </si>
  <si>
    <t>131/4w</t>
  </si>
  <si>
    <t>248/4w</t>
  </si>
  <si>
    <t>296/4w</t>
  </si>
  <si>
    <t>1408411</t>
  </si>
  <si>
    <t>1001742</t>
  </si>
  <si>
    <t>230/4w</t>
  </si>
  <si>
    <t>256/4w</t>
  </si>
  <si>
    <t>288/4w</t>
  </si>
  <si>
    <t>1002182</t>
  </si>
  <si>
    <t>生物大分子结构与功能</t>
  </si>
  <si>
    <t>同济医学院2016-2017学年第一学期本科教育选修课程安排表</t>
  </si>
  <si>
    <t>同济医学院2016-2017学年第一学期
本科留学生（英语授课)教学安排表</t>
  </si>
  <si>
    <t>1w</t>
  </si>
  <si>
    <t>32/1w</t>
  </si>
  <si>
    <t>296/1w</t>
  </si>
  <si>
    <t>1001081</t>
  </si>
  <si>
    <t>汉语课与MBBS合班上，专业基础课与护理学五年制英语班合班上</t>
  </si>
  <si>
    <t>64w</t>
  </si>
  <si>
    <t>二○○九级</t>
  </si>
  <si>
    <t>第十五学期</t>
  </si>
  <si>
    <t>临床二级选科实习24w（29/8-12/2）</t>
  </si>
  <si>
    <t>代  码</t>
  </si>
  <si>
    <t>课    程</t>
  </si>
  <si>
    <t>课内</t>
  </si>
  <si>
    <t>课外</t>
  </si>
  <si>
    <t>外语</t>
  </si>
  <si>
    <t>总学时</t>
  </si>
  <si>
    <t>学分</t>
  </si>
  <si>
    <t>代  码</t>
  </si>
  <si>
    <t>课    程</t>
  </si>
  <si>
    <t>大课</t>
  </si>
  <si>
    <t>小课</t>
  </si>
  <si>
    <t>实习</t>
  </si>
  <si>
    <t>临床二级选科实习</t>
  </si>
  <si>
    <t>1303791</t>
  </si>
  <si>
    <t>临床实践与研究（博士论文）</t>
  </si>
  <si>
    <t>合      计</t>
  </si>
  <si>
    <t>无选修课程</t>
  </si>
  <si>
    <t>说明：</t>
  </si>
  <si>
    <t xml:space="preserve">
</t>
  </si>
  <si>
    <t>实用礼仪☆</t>
  </si>
  <si>
    <t>☆标记的为新开课程。</t>
  </si>
  <si>
    <t>文化之道十二讲</t>
  </si>
  <si>
    <t>2015、2014、2013、2012级各专业</t>
  </si>
  <si>
    <t>马克思主义学院</t>
  </si>
  <si>
    <t>药学专业（四年制）</t>
  </si>
  <si>
    <t>管理综合实验II（沟通能力训练）</t>
  </si>
  <si>
    <t>医学检验技术专业（四年制）</t>
  </si>
  <si>
    <t>医事法学专业方向（四年制）</t>
  </si>
  <si>
    <t>毕业实习24w（29/8-12/2）</t>
  </si>
  <si>
    <t>同济医学院普通本科教育和研究生教育2016-2017学年第一学期校历</t>
  </si>
  <si>
    <t>29/8</t>
  </si>
  <si>
    <t>26</t>
  </si>
  <si>
    <t>31/10</t>
  </si>
  <si>
    <t>28/10</t>
  </si>
  <si>
    <t>30/1</t>
  </si>
  <si>
    <t>23</t>
  </si>
  <si>
    <t>30</t>
  </si>
  <si>
    <t>14</t>
  </si>
  <si>
    <t>28</t>
  </si>
  <si>
    <t>11</t>
  </si>
  <si>
    <t>25</t>
  </si>
  <si>
    <t>13</t>
  </si>
  <si>
    <t>27</t>
  </si>
  <si>
    <t>10</t>
  </si>
  <si>
    <t>同济医学院普通本科教育和研究生教育2016-2017学年第一学期校历</t>
  </si>
  <si>
    <t>29/8</t>
  </si>
  <si>
    <t>26</t>
  </si>
  <si>
    <t>31/10</t>
  </si>
  <si>
    <t>28/10</t>
  </si>
  <si>
    <t>30/1</t>
  </si>
  <si>
    <t>23</t>
  </si>
  <si>
    <t>30</t>
  </si>
  <si>
    <t>14</t>
  </si>
  <si>
    <t>28</t>
  </si>
  <si>
    <t>11</t>
  </si>
  <si>
    <t>25</t>
  </si>
  <si>
    <t>13</t>
  </si>
  <si>
    <r>
      <t xml:space="preserve">说明：接上学期内、外、妇、儿四科并进床边教学36w(2016.3.28
</t>
    </r>
    <r>
      <rPr>
        <sz val="9"/>
        <rFont val="华文仿宋"/>
        <family val="0"/>
      </rPr>
      <t>~</t>
    </r>
    <r>
      <rPr>
        <sz val="9"/>
        <rFont val="宋体"/>
        <family val="0"/>
      </rPr>
      <t>2016.12.30），本学期床边教学17w</t>
    </r>
  </si>
  <si>
    <r>
      <t>说明：毕业实习64w，接上学期毕业实习(2016.2.22</t>
    </r>
    <r>
      <rPr>
        <sz val="9"/>
        <rFont val="华文仿宋"/>
        <family val="0"/>
      </rPr>
      <t>~</t>
    </r>
    <r>
      <rPr>
        <sz val="9"/>
        <rFont val="宋体"/>
        <family val="0"/>
      </rPr>
      <t xml:space="preserve">2017.6.4)，本学期实习24w     </t>
    </r>
  </si>
  <si>
    <t>说明：英文授课留学生共计490人。
      临床医学专业（六年制）MBBS人数381人，其中2015级91人，2014级69人，2013级53人，2012级62人，2011级86人。
      药学专业（四年制）人数106人，其中2016级30人，2015级36人，2014级21人，2013级19人。
      护理学专业（五年制）2015级3人。</t>
  </si>
  <si>
    <r>
      <t>说明：基础科研4w（2015.12.28</t>
    </r>
    <r>
      <rPr>
        <sz val="9"/>
        <rFont val="华文中宋"/>
        <family val="0"/>
      </rPr>
      <t>～</t>
    </r>
    <r>
      <rPr>
        <sz val="9"/>
        <rFont val="宋体"/>
        <family val="0"/>
      </rPr>
      <t>2016.1.22）</t>
    </r>
  </si>
  <si>
    <t>说明：专业实习和毕业实习47w（2016.7.4～2017.6.4），从暑假开始实习，本学期实习32w</t>
  </si>
  <si>
    <t>32/68w</t>
  </si>
  <si>
    <r>
      <t>说明：毕业实习40w（2016.8.29</t>
    </r>
    <r>
      <rPr>
        <sz val="9"/>
        <rFont val="华文宋体"/>
        <family val="0"/>
      </rPr>
      <t>～</t>
    </r>
    <r>
      <rPr>
        <sz val="9"/>
        <rFont val="宋体"/>
        <family val="0"/>
      </rPr>
      <t>2017.6.4），本学期实习24w</t>
    </r>
  </si>
  <si>
    <t>368/6w</t>
  </si>
  <si>
    <t>说明：接上学期临床二级选科实习，本学期实习17w。后接临床实践与研究（博士论文、论文答辩）20w(2015.12.26～2017.6.4)</t>
  </si>
  <si>
    <r>
      <t>100100</t>
    </r>
    <r>
      <rPr>
        <sz val="9"/>
        <rFont val="宋体"/>
        <family val="0"/>
      </rPr>
      <t>1</t>
    </r>
  </si>
  <si>
    <t>医学英语基础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</si>
</sst>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;[Red]0.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_);\(0.0\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_ "/>
    <numFmt numFmtId="196" formatCode="0.0_);[Red]\(0.0\)"/>
    <numFmt numFmtId="197" formatCode="0_);[Red]\(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"/>
    <numFmt numFmtId="203" formatCode="0;[Red]0"/>
    <numFmt numFmtId="204" formatCode="_ &quot;￥&quot;* #,##0.00_ ;_ &quot;￥&quot;* \-#,##0.00_ ;_ &quot;￥&quot;* \-??_ ;_ @_ "/>
    <numFmt numFmtId="205" formatCode="_ &quot;￥&quot;* #,##0_ ;_ &quot;￥&quot;* \-#,##0_ ;_ &quot;￥&quot;* \-_ ;_ @_ "/>
    <numFmt numFmtId="206" formatCode="_(\$* #,##0_);_(\$* \(#,##0\);_(\$* &quot;-&quot;_);_(@_)"/>
    <numFmt numFmtId="207" formatCode="_(\$* #,##0.00_);_(\$* \(#,##0.00\);_(\$* &quot;-&quot;??_);_(@_)"/>
    <numFmt numFmtId="208" formatCode="0.00_ "/>
    <numFmt numFmtId="209" formatCode="0.00_);[Red]\(0.00\)"/>
    <numFmt numFmtId="210" formatCode="#,##0.00_ "/>
    <numFmt numFmtId="211" formatCode="0.00_);\(0.00\)"/>
    <numFmt numFmtId="212" formatCode="#0.00"/>
    <numFmt numFmtId="213" formatCode="#,##0.0_);[Red]\(#,##0.0\)"/>
  </numFmts>
  <fonts count="5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sz val="8.5"/>
      <name val="文鼎报宋简"/>
      <family val="3"/>
    </font>
    <font>
      <sz val="10.5"/>
      <name val="Wingdings 2"/>
      <family val="1"/>
    </font>
    <font>
      <sz val="8"/>
      <name val="宋体"/>
      <family val="0"/>
    </font>
    <font>
      <sz val="6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i/>
      <sz val="9"/>
      <name val="宋体"/>
      <family val="0"/>
    </font>
    <font>
      <i/>
      <sz val="9"/>
      <name val="宋体"/>
      <family val="0"/>
    </font>
    <font>
      <sz val="8.5"/>
      <name val="宋体"/>
      <family val="0"/>
    </font>
    <font>
      <sz val="9"/>
      <name val="华文仿宋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华文中宋"/>
      <family val="0"/>
    </font>
    <font>
      <sz val="9"/>
      <name val="华文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196" fontId="14" fillId="0" borderId="12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96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196" fontId="1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196" fontId="0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196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196" fontId="1" fillId="0" borderId="17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03" fontId="15" fillId="0" borderId="14" xfId="0" applyNumberFormat="1" applyFont="1" applyFill="1" applyBorder="1" applyAlignment="1">
      <alignment horizontal="center" vertical="center" wrapText="1"/>
    </xf>
    <xf numFmtId="196" fontId="15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03" fontId="15" fillId="0" borderId="10" xfId="0" applyNumberFormat="1" applyFont="1" applyFill="1" applyBorder="1" applyAlignment="1">
      <alignment horizontal="center" vertical="center" wrapText="1"/>
    </xf>
    <xf numFmtId="196" fontId="15" fillId="0" borderId="11" xfId="0" applyNumberFormat="1" applyFont="1" applyFill="1" applyBorder="1" applyAlignment="1">
      <alignment horizontal="center" vertical="center"/>
    </xf>
    <xf numFmtId="203" fontId="15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/>
    </xf>
    <xf numFmtId="203" fontId="1" fillId="0" borderId="10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shrinkToFit="1"/>
    </xf>
    <xf numFmtId="203" fontId="1" fillId="0" borderId="12" xfId="0" applyNumberFormat="1" applyFont="1" applyFill="1" applyBorder="1" applyAlignment="1">
      <alignment horizontal="center" vertical="center" shrinkToFit="1"/>
    </xf>
    <xf numFmtId="196" fontId="1" fillId="0" borderId="12" xfId="0" applyNumberFormat="1" applyFont="1" applyFill="1" applyBorder="1" applyAlignment="1">
      <alignment vertical="center"/>
    </xf>
    <xf numFmtId="203" fontId="1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195" fontId="1" fillId="0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left" vertical="center" shrinkToFit="1"/>
    </xf>
    <xf numFmtId="184" fontId="1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shrinkToFi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196" fontId="0" fillId="0" borderId="11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196" fontId="0" fillId="0" borderId="0" xfId="0" applyNumberFormat="1" applyFont="1" applyFill="1" applyBorder="1" applyAlignment="1">
      <alignment horizontal="center"/>
    </xf>
    <xf numFmtId="19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97" fontId="14" fillId="0" borderId="12" xfId="0" applyNumberFormat="1" applyFont="1" applyFill="1" applyBorder="1" applyAlignment="1">
      <alignment horizontal="center" vertical="center"/>
    </xf>
    <xf numFmtId="196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197" fontId="15" fillId="0" borderId="12" xfId="0" applyNumberFormat="1" applyFont="1" applyFill="1" applyBorder="1" applyAlignment="1">
      <alignment vertical="center"/>
    </xf>
    <xf numFmtId="196" fontId="15" fillId="0" borderId="12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12" xfId="42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197" fontId="1" fillId="0" borderId="12" xfId="42" applyNumberFormat="1" applyFont="1" applyFill="1" applyBorder="1" applyAlignment="1">
      <alignment horizontal="center" vertical="center" wrapText="1"/>
      <protection/>
    </xf>
    <xf numFmtId="0" fontId="1" fillId="0" borderId="12" xfId="42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justify" vertical="center"/>
    </xf>
    <xf numFmtId="0" fontId="1" fillId="0" borderId="12" xfId="43" applyFont="1" applyFill="1" applyBorder="1" applyAlignment="1">
      <alignment horizontal="center" vertical="center"/>
      <protection/>
    </xf>
    <xf numFmtId="0" fontId="1" fillId="0" borderId="12" xfId="43" applyFont="1" applyFill="1" applyBorder="1" applyAlignment="1">
      <alignment horizontal="left" vertical="center" shrinkToFit="1"/>
      <protection/>
    </xf>
    <xf numFmtId="0" fontId="1" fillId="0" borderId="12" xfId="43" applyFont="1" applyFill="1" applyBorder="1" applyAlignment="1">
      <alignment horizontal="left" vertical="center"/>
      <protection/>
    </xf>
    <xf numFmtId="0" fontId="2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97" fontId="0" fillId="0" borderId="0" xfId="0" applyNumberFormat="1" applyFont="1" applyFill="1" applyAlignment="1">
      <alignment horizontal="center" vertical="center"/>
    </xf>
    <xf numFmtId="196" fontId="1" fillId="0" borderId="0" xfId="0" applyNumberFormat="1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6" fontId="15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84" fontId="1" fillId="0" borderId="17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shrinkToFit="1"/>
    </xf>
    <xf numFmtId="195" fontId="1" fillId="0" borderId="0" xfId="0" applyNumberFormat="1" applyFont="1" applyFill="1" applyBorder="1" applyAlignment="1">
      <alignment horizontal="center" vertical="center"/>
    </xf>
    <xf numFmtId="196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84" fontId="15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left" vertical="center" shrinkToFit="1"/>
    </xf>
    <xf numFmtId="195" fontId="1" fillId="0" borderId="1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shrinkToFit="1"/>
    </xf>
    <xf numFmtId="184" fontId="1" fillId="0" borderId="1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 shrinkToFit="1"/>
    </xf>
    <xf numFmtId="195" fontId="1" fillId="0" borderId="15" xfId="0" applyNumberFormat="1" applyFont="1" applyFill="1" applyBorder="1" applyAlignment="1">
      <alignment horizontal="center" vertical="center"/>
    </xf>
    <xf numFmtId="196" fontId="1" fillId="0" borderId="1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shrinkToFit="1"/>
    </xf>
    <xf numFmtId="0" fontId="1" fillId="0" borderId="0" xfId="0" applyFont="1" applyFill="1" applyBorder="1" applyAlignment="1">
      <alignment horizontal="justify" vertical="center" shrinkToFit="1"/>
    </xf>
    <xf numFmtId="0" fontId="1" fillId="0" borderId="16" xfId="0" applyFont="1" applyFill="1" applyBorder="1" applyAlignment="1">
      <alignment horizontal="justify" vertical="center" shrinkToFit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196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 shrinkToFit="1"/>
    </xf>
    <xf numFmtId="195" fontId="1" fillId="0" borderId="13" xfId="0" applyNumberFormat="1" applyFont="1" applyFill="1" applyBorder="1" applyAlignment="1">
      <alignment horizontal="center" vertical="center"/>
    </xf>
    <xf numFmtId="196" fontId="1" fillId="0" borderId="13" xfId="0" applyNumberFormat="1" applyFont="1" applyFill="1" applyBorder="1" applyAlignment="1">
      <alignment horizontal="center" vertical="center"/>
    </xf>
    <xf numFmtId="196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shrinkToFit="1"/>
    </xf>
    <xf numFmtId="196" fontId="1" fillId="0" borderId="16" xfId="0" applyNumberFormat="1" applyFont="1" applyFill="1" applyBorder="1" applyAlignment="1">
      <alignment horizontal="center" vertical="center"/>
    </xf>
    <xf numFmtId="184" fontId="1" fillId="0" borderId="2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196" fontId="1" fillId="0" borderId="11" xfId="0" applyNumberFormat="1" applyFont="1" applyFill="1" applyBorder="1" applyAlignment="1">
      <alignment vertical="center"/>
    </xf>
    <xf numFmtId="195" fontId="1" fillId="0" borderId="12" xfId="0" applyNumberFormat="1" applyFont="1" applyFill="1" applyBorder="1" applyAlignment="1">
      <alignment vertical="center"/>
    </xf>
    <xf numFmtId="194" fontId="1" fillId="0" borderId="2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84" fontId="1" fillId="0" borderId="15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84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shrinkToFit="1"/>
    </xf>
    <xf numFmtId="49" fontId="1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184" fontId="1" fillId="0" borderId="16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vertical="center"/>
    </xf>
    <xf numFmtId="196" fontId="1" fillId="0" borderId="11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justify" vertical="center" shrinkToFit="1"/>
    </xf>
    <xf numFmtId="0" fontId="1" fillId="0" borderId="20" xfId="0" applyFont="1" applyFill="1" applyBorder="1" applyAlignment="1">
      <alignment horizontal="center" vertical="center" wrapText="1"/>
    </xf>
    <xf numFmtId="196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shrinkToFit="1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4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 shrinkToFi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shrinkToFit="1"/>
    </xf>
    <xf numFmtId="0" fontId="1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96" fontId="1" fillId="0" borderId="14" xfId="0" applyNumberFormat="1" applyFont="1" applyFill="1" applyBorder="1" applyAlignment="1">
      <alignment horizontal="center" vertical="center"/>
    </xf>
    <xf numFmtId="196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94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84" fontId="1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196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95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34290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80975"/>
    <xdr:sp fLocksText="0">
      <xdr:nvSpPr>
        <xdr:cNvPr id="4" name="Text Box 6"/>
        <xdr:cNvSpPr txBox="1">
          <a:spLocks noChangeArrowheads="1"/>
        </xdr:cNvSpPr>
      </xdr:nvSpPr>
      <xdr:spPr>
        <a:xfrm>
          <a:off x="34290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80975"/>
    <xdr:sp fLocksText="0">
      <xdr:nvSpPr>
        <xdr:cNvPr id="5" name="Text Box 9"/>
        <xdr:cNvSpPr txBox="1">
          <a:spLocks noChangeArrowheads="1"/>
        </xdr:cNvSpPr>
      </xdr:nvSpPr>
      <xdr:spPr>
        <a:xfrm>
          <a:off x="34290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6" name="Text Box 12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180975"/>
    <xdr:sp fLocksText="0">
      <xdr:nvSpPr>
        <xdr:cNvPr id="7" name="Text Box 13"/>
        <xdr:cNvSpPr txBox="1">
          <a:spLocks noChangeArrowheads="1"/>
        </xdr:cNvSpPr>
      </xdr:nvSpPr>
      <xdr:spPr>
        <a:xfrm>
          <a:off x="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80975"/>
    <xdr:sp fLocksText="0">
      <xdr:nvSpPr>
        <xdr:cNvPr id="8" name="Text Box 14"/>
        <xdr:cNvSpPr txBox="1">
          <a:spLocks noChangeArrowheads="1"/>
        </xdr:cNvSpPr>
      </xdr:nvSpPr>
      <xdr:spPr>
        <a:xfrm>
          <a:off x="34290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80975"/>
    <xdr:sp fLocksText="0">
      <xdr:nvSpPr>
        <xdr:cNvPr id="9" name="Text Box 17"/>
        <xdr:cNvSpPr txBox="1">
          <a:spLocks noChangeArrowheads="1"/>
        </xdr:cNvSpPr>
      </xdr:nvSpPr>
      <xdr:spPr>
        <a:xfrm>
          <a:off x="34290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180975"/>
    <xdr:sp fLocksText="0">
      <xdr:nvSpPr>
        <xdr:cNvPr id="10" name="Text Box 20"/>
        <xdr:cNvSpPr txBox="1">
          <a:spLocks noChangeArrowheads="1"/>
        </xdr:cNvSpPr>
      </xdr:nvSpPr>
      <xdr:spPr>
        <a:xfrm>
          <a:off x="342900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1" name="Text Box 23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2" name="Text Box 24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3" name="Text Box 25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4" name="Text Box 26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5" name="Text Box 27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180975"/>
    <xdr:sp fLocksText="0">
      <xdr:nvSpPr>
        <xdr:cNvPr id="16" name="Text Box 28"/>
        <xdr:cNvSpPr txBox="1">
          <a:spLocks noChangeArrowheads="1"/>
        </xdr:cNvSpPr>
      </xdr:nvSpPr>
      <xdr:spPr>
        <a:xfrm>
          <a:off x="3067050" y="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s.hust.edu.cn/download.jsp?id=Cultivate/CourseSystem/510/kc/&#24863;&#26579;&#19982;&#32959;&#30244;.doc" TargetMode="External" /><Relationship Id="rId2" Type="http://schemas.openxmlformats.org/officeDocument/2006/relationships/hyperlink" Target="http://gs.hust.edu.cn/download.jsp?id=Cultivate/CourseSystem/510/kc/&#29983;&#29702;&#23398;&#26032;&#36827;&#23637;.doc" TargetMode="External" /><Relationship Id="rId3" Type="http://schemas.openxmlformats.org/officeDocument/2006/relationships/hyperlink" Target="http://gs.hust.edu.cn/download.jsp?id=Cultivate/CourseSystem/510/kc/&#21307;&#23398;&#39640;&#32423;&#29983;&#29289;&#21270;&#23398;&#65288;&#30805;&#22763;&#65289;.doc" TargetMode="External" /><Relationship Id="rId4" Type="http://schemas.openxmlformats.org/officeDocument/2006/relationships/hyperlink" Target="http://gs.hust.edu.cn/download.jsp?id=Cultivate/CourseSystem/510/kc/&#21307;&#23398;&#20998;&#23376;&#29983;&#29289;&#23398;&#65288;&#30805;&#22763;&#65289;.doc" TargetMode="External" /><Relationship Id="rId5" Type="http://schemas.openxmlformats.org/officeDocument/2006/relationships/hyperlink" Target="http://gs.hust.edu.cn/download.jsp?id=Cultivate/CourseSystem/510/kc/&#24515;&#33039;&#30340;&#24212;&#29992;&#21644;&#21151;&#33021;&#35299;&#21078;&#23398;&#30740;&#31350;&#29983;&#35838;&#31243;&#31616;&#20171;.doc" TargetMode="External" /><Relationship Id="rId6" Type="http://schemas.openxmlformats.org/officeDocument/2006/relationships/hyperlink" Target="http://gs.hust.edu.cn/download.jsp?id=Cultivate/CourseSystem/510/kc/&#21307;&#23398;&#36951;&#20256;&#23398;&#65288;&#30805;&#22763;&#65289;.doc" TargetMode="External" /><Relationship Id="rId7" Type="http://schemas.openxmlformats.org/officeDocument/2006/relationships/hyperlink" Target="http://gs.hust.edu.cn/download.jsp?id=Cultivate/CourseSystem/510/kc/&#26032;&#33647;&#30340;&#20020;&#24202;&#21069;&#21450;&#20020;&#24202;&#35780;&#20215;.doc" TargetMode="External" /><Relationship Id="rId8" Type="http://schemas.openxmlformats.org/officeDocument/2006/relationships/hyperlink" Target="http://gs.hust.edu.cn/download.jsp?id=Cultivate/CourseSystem/510/kc/&#31070;&#32463;&#30149;&#29702;&#23398;.doc" TargetMode="External" /><Relationship Id="rId9" Type="http://schemas.openxmlformats.org/officeDocument/2006/relationships/hyperlink" Target="http://gs.hust.edu.cn/download.jsp?id=Cultivate/CourseSystem/510/kc/&#21307;&#23398;&#21457;&#32946;&#29983;&#29289;&#23398;.doc" TargetMode="External" /><Relationship Id="rId10" Type="http://schemas.openxmlformats.org/officeDocument/2006/relationships/hyperlink" Target="http://gs.hust.edu.cn/download.jsp?id=Cultivate/CourseSystem/510/kc/&#29616;&#20195;&#32452;&#32455;&#21270;&#23398;&#25216;&#26415;.doc" TargetMode="External" /><Relationship Id="rId11" Type="http://schemas.openxmlformats.org/officeDocument/2006/relationships/hyperlink" Target="http://gs.hust.edu.cn/download.jsp?id=Cultivate/CourseSystem/510/kc/&#31163;&#23376;&#36890;&#36947;&#29702;&#35770;&#19982;&#33180;&#29255;&#38067;&#25216;&#26415;.doc" TargetMode="External" /><Relationship Id="rId12" Type="http://schemas.openxmlformats.org/officeDocument/2006/relationships/hyperlink" Target="http://gs.hust.edu.cn/download.jsp?id=Cultivate/CourseSystem/510/kc/&#29983;&#29289;&#21270;&#23398;&#23454;&#39564;&#25216;&#26415;&#65288;&#30805;&#22763;&#65289;.doc" TargetMode="External" /><Relationship Id="rId13" Type="http://schemas.openxmlformats.org/officeDocument/2006/relationships/hyperlink" Target="http://gs.hust.edu.cn/download.jsp?id=Cultivate/CourseSystem/510/kc/&#20998;&#23376;&#29983;&#29289;&#23398;&#23454;&#39564;&#25216;&#26415;&#65288;&#30805;&#22763;&#65289;.doc" TargetMode="External" /><Relationship Id="rId14" Type="http://schemas.openxmlformats.org/officeDocument/2006/relationships/hyperlink" Target="http://gs.hust.edu.cn/download.jsp?id=Cultivate/CourseSystem/510/kc/&#31070;&#32463;&#35299;&#21078;&#23398;&#30740;&#31350;&#29983;&#35838;&#31243;&#31616;&#20171;.doc" TargetMode="External" /><Relationship Id="rId15" Type="http://schemas.openxmlformats.org/officeDocument/2006/relationships/hyperlink" Target="http://gs.hust.edu.cn/download.jsp?id=Cultivate/CourseSystem/510/kc/&#24515;&#34880;&#31649;&#33647;&#29702;&#23454;&#39564;&#26041;&#27861;&#23398;.doc" TargetMode="External" /><Relationship Id="rId16" Type="http://schemas.openxmlformats.org/officeDocument/2006/relationships/hyperlink" Target="http://gs.hust.edu.cn/download.jsp?id=Cultivate/CourseSystem/510/kc/&#29616;&#20195;&#30149;&#29702;&#23398;&#25216;&#26415;.doc" TargetMode="External" /><Relationship Id="rId17" Type="http://schemas.openxmlformats.org/officeDocument/2006/relationships/hyperlink" Target="http://gs.hust.edu.cn/download.jsp?id=Cultivate/CourseSystem/510/kc/&#30805;&#22763;&#23454;&#39564;&#20813;&#30123;&#23398;&#35838;&#31243;.doc" TargetMode="External" /><Relationship Id="rId18" Type="http://schemas.openxmlformats.org/officeDocument/2006/relationships/hyperlink" Target="http://gs.hust.edu.cn/download.jsp?id=Cultivate/CourseSystem/510/kc/&#20020;&#24202;&#33647;&#29702;&#23398;.doc" TargetMode="External" /><Relationship Id="rId19" Type="http://schemas.openxmlformats.org/officeDocument/2006/relationships/hyperlink" Target="http://gs.hust.edu.cn/download.jsp?id=Cultivate/CourseSystem/513/kc/513.503&#20020;&#24202;&#33829;&#20859;&#23398;.doc" TargetMode="External" /><Relationship Id="rId20" Type="http://schemas.openxmlformats.org/officeDocument/2006/relationships/hyperlink" Target="http://gs.hust.edu.cn/download.jsp?id=Cultivate/CourseSystem/513/kc/513.504&#29615;&#22659;&#19982;&#20581;&#24247;&#26032;&#25216;&#26415;.doc" TargetMode="External" /><Relationship Id="rId21" Type="http://schemas.openxmlformats.org/officeDocument/2006/relationships/hyperlink" Target="http://gs.hust.edu.cn/download.jsp?id=Cultivate/CourseSystem/513/kc/513.505&#12298;&#24490;&#35777;&#21307;&#23398;&#12299;.doc" TargetMode="External" /><Relationship Id="rId22" Type="http://schemas.openxmlformats.org/officeDocument/2006/relationships/hyperlink" Target="http://gs.hust.edu.cn/download.jsp?id=Cultivate/CourseSystem/513/kc/513.506&#33829;&#20859;&#19982;&#39135;&#21697;&#23433;&#20840;.doc" TargetMode="External" /><Relationship Id="rId23" Type="http://schemas.openxmlformats.org/officeDocument/2006/relationships/hyperlink" Target="http://gs.hust.edu.cn/download.jsp?id=Cultivate/CourseSystem/513/kc/513.513&#32435;&#31859;&#21307;&#23398;&#19982;&#32435;&#31859;&#29983;&#29289;&#25216;&#26415;.doc" TargetMode="External" /><Relationship Id="rId24" Type="http://schemas.openxmlformats.org/officeDocument/2006/relationships/hyperlink" Target="http://gs.hust.edu.cn/download.jsp?id=Cultivate/CourseSystem/513/kc/513.515&#29983;&#27542;&#20581;&#24247;&#19982;&#20581;&#24247;&#20419;&#36827;.doc" TargetMode="External" /><Relationship Id="rId25" Type="http://schemas.openxmlformats.org/officeDocument/2006/relationships/hyperlink" Target="http://gs.hust.edu.cn/download.jsp?id=Cultivate/CourseSystem/513/kc/513.516&#21019;&#36896;&#24515;&#29702;&#23398;.doc" TargetMode="External" /><Relationship Id="rId26" Type="http://schemas.openxmlformats.org/officeDocument/2006/relationships/hyperlink" Target="http://gs.hust.edu.cn/download.jsp?id=Cultivate/CourseSystem/513/kc/513.518&#27602;&#29702;&#23398;&#36827;&#23637;.doc" TargetMode="External" /><Relationship Id="rId27" Type="http://schemas.openxmlformats.org/officeDocument/2006/relationships/hyperlink" Target="http://gs.hust.edu.cn/download.jsp?id=Cultivate/CourseSystem/514/kc/&#33647;&#29289;&#26032;&#21058;&#22411;.doc" TargetMode="External" /><Relationship Id="rId28" Type="http://schemas.openxmlformats.org/officeDocument/2006/relationships/hyperlink" Target="http://gs.hust.edu.cn/download.jsp?id=Cultivate/CourseSystem/516/kc/516.501-&#24403;&#20195;&#31649;&#29702;&#29702;&#35770;.doc" TargetMode="External" /><Relationship Id="rId29" Type="http://schemas.openxmlformats.org/officeDocument/2006/relationships/hyperlink" Target="http://gs.hust.edu.cn/download.jsp?id=Cultivate/CourseSystem/516/kc/516.502-&#23439;&#35266;&#32463;&#27982;&#23398;.doc" TargetMode="External" /><Relationship Id="rId30" Type="http://schemas.openxmlformats.org/officeDocument/2006/relationships/hyperlink" Target="http://gs.hust.edu.cn/download.jsp?id=Cultivate/CourseSystem/516/kc/516.503-&#29616;&#20195;&#31038;&#20250;&#31185;&#23398;&#30740;&#31350;&#26041;&#27861;&#19982;&#35774;&#35745;.doc" TargetMode="External" /><Relationship Id="rId31" Type="http://schemas.openxmlformats.org/officeDocument/2006/relationships/hyperlink" Target="http://gs.hust.edu.cn/download.jsp?id=Cultivate/CourseSystem/516/kc/516.504-&#21307;&#30103;&#26381;&#21153;&#27861;&#24459;&#27861;&#35268;.doc" TargetMode="External" /><Relationship Id="rId32" Type="http://schemas.openxmlformats.org/officeDocument/2006/relationships/hyperlink" Target="http://gs.hust.edu.cn/download.jsp?id=Cultivate/CourseSystem/516/kc/516.505-&#21355;&#29983;&#31649;&#29702;&#27807;&#36890;&#23454;&#21153;.doc" TargetMode="External" /><Relationship Id="rId33" Type="http://schemas.openxmlformats.org/officeDocument/2006/relationships/hyperlink" Target="http://gs.hust.edu.cn/download.jsp?id=Cultivate/CourseSystem/516/kc/516.507-&#31649;&#29702;&#24515;&#29702;&#23398;&#30740;&#31350;&#26041;&#27861;&#26032;&#36827;&#23637;.doc" TargetMode="External" /><Relationship Id="rId34" Type="http://schemas.openxmlformats.org/officeDocument/2006/relationships/hyperlink" Target="http://gs.hust.edu.cn/download.jsp?id=Cultivate/CourseSystem/516/kc/516.509-&#21355;&#29983;&#26381;&#21153;&#36136;&#37327;&#31649;&#29702;.doc" TargetMode="External" /><Relationship Id="rId35" Type="http://schemas.openxmlformats.org/officeDocument/2006/relationships/hyperlink" Target="http://gs.hust.edu.cn/download.jsp?id=Cultivate/CourseSystem/516/kc/516.510-&#21355;&#29983;&#36816;&#31609;&#23398;&#27169;&#22411;&#21450;&#36719;&#20214;&#27714;&#35299;.doc" TargetMode="External" /><Relationship Id="rId36" Type="http://schemas.openxmlformats.org/officeDocument/2006/relationships/hyperlink" Target="http://gs.hust.edu.cn/download.jsp?id=Cultivate/CourseSystem/516/kc/516.511&#21355;&#29983;&#39033;&#30446;&#31649;&#29702;.doc" TargetMode="External" /><Relationship Id="rId37" Type="http://schemas.openxmlformats.org/officeDocument/2006/relationships/hyperlink" Target="http://gs.hust.edu.cn/download.jsp?id=Cultivate/CourseSystem/516/kc/516.512-&#24515;&#29702;&#20581;&#24247;&#20419;&#36827;&#19982;&#35780;&#20215;&#20307;&#31995;.doc" TargetMode="External" /><Relationship Id="rId38" Type="http://schemas.openxmlformats.org/officeDocument/2006/relationships/hyperlink" Target="http://gs.hust.edu.cn/download.jsp?id=Cultivate/CourseSystem/516/kc/516.513-&#22522;&#26412;&#21355;&#29983;&#20445;&#20581;&#21046;&#24230;.doc" TargetMode="External" /><Relationship Id="rId39" Type="http://schemas.openxmlformats.org/officeDocument/2006/relationships/hyperlink" Target="http://gs.hust.edu.cn/download.jsp?id=Cultivate/CourseSystem/516/kc/516.514-&#20154;&#21475;&#20581;&#24247;&#20998;&#26512;&#19982;&#35780;&#20215;&#25216;&#26415;.doc" TargetMode="External" /><Relationship Id="rId40" Type="http://schemas.openxmlformats.org/officeDocument/2006/relationships/hyperlink" Target="http://gs.hust.edu.cn/download.jsp?id=Cultivate/CourseSystem/516/kc/516.515-&#21307;&#30103;&#20445;&#38505;&#30340;&#29702;&#35770;&#19982;&#23454;&#36341;.doc" TargetMode="External" /><Relationship Id="rId41" Type="http://schemas.openxmlformats.org/officeDocument/2006/relationships/hyperlink" Target="http://gs.hust.edu.cn/download.jsp?id=Cultivate/CourseSystem/516/kc/516.516-&#21307;&#38498;&#31649;&#29702;&#29702;&#35770;&#19982;&#21019;&#26032;.doc" TargetMode="External" /><Relationship Id="rId42" Type="http://schemas.openxmlformats.org/officeDocument/2006/relationships/hyperlink" Target="http://gs.hust.edu.cn/download.jsp?id=Cultivate/CourseSystem/516/kc/516.601&#24773;&#25253;&#23398;&#22522;&#30784;&#29702;&#35770;.doc" TargetMode="External" /><Relationship Id="rId43" Type="http://schemas.openxmlformats.org/officeDocument/2006/relationships/hyperlink" Target="http://gs.hust.edu.cn/download.jsp?id=Cultivate/CourseSystem/516/kc/516.602&#36719;&#31185;&#23398;&#30740;&#31350;&#26041;&#27861;.doc" TargetMode="External" /><Relationship Id="rId44" Type="http://schemas.openxmlformats.org/officeDocument/2006/relationships/hyperlink" Target="http://gs.hust.edu.cn/download.jsp?id=Cultivate/CourseSystem/516/kc/516.604&#31454;&#20105;&#24773;&#25253;&#19982;&#25112;&#30053;&#31649;&#29702;.doc" TargetMode="External" /><Relationship Id="rId45" Type="http://schemas.openxmlformats.org/officeDocument/2006/relationships/hyperlink" Target="http://gs.hust.edu.cn/download.jsp?id=Cultivate/CourseSystem/516/kc/516.605&#25968;&#25454;&#25366;&#25496;.doc" TargetMode="External" /><Relationship Id="rId46" Type="http://schemas.openxmlformats.org/officeDocument/2006/relationships/hyperlink" Target="http://gs.hust.edu.cn/download.jsp?id=Cultivate/CourseSystem/516/kc/516.606&#21355;&#29983;&#30005;&#23376;&#25919;&#21153;.doc" TargetMode="External" /><Relationship Id="rId47" Type="http://schemas.openxmlformats.org/officeDocument/2006/relationships/hyperlink" Target="http://gs.hust.edu.cn/download.jsp?id=Cultivate/CourseSystem/516/kc/516.607&#31649;&#29702;&#20449;&#24687;&#26816;&#32034;&#19982;&#21033;&#29992;.doc" TargetMode="External" /><Relationship Id="rId48" Type="http://schemas.openxmlformats.org/officeDocument/2006/relationships/hyperlink" Target="http://gs.hust.edu.cn/download.jsp?id=Cultivate/CourseSystem/516/kc/516.608&#30693;&#35782;&#31649;&#29702;.doc" TargetMode="External" /><Relationship Id="rId49" Type="http://schemas.openxmlformats.org/officeDocument/2006/relationships/hyperlink" Target="http://gs.hust.edu.cn/download.jsp?id=Cultivate/CourseSystem/516/kc/516.609&#21307;&#23398;&#20449;&#24687;&#36164;&#28304;&#26816;&#32034;&#19982;&#21033;&#29992;doc" TargetMode="External" /><Relationship Id="rId50" Type="http://schemas.openxmlformats.org/officeDocument/2006/relationships/hyperlink" Target="http://gs.hust.edu.cn/download.jsp?id=Cultivate/CourseSystem/510/kc/&#21338;&#22763;&#20998;&#23376;&#20813;&#30123;&#23398;&#35838;&#31243;.doc" TargetMode="External" /><Relationship Id="rId51" Type="http://schemas.openxmlformats.org/officeDocument/2006/relationships/hyperlink" Target="http://gs.hust.edu.cn/download.jsp?id=Cultivate/CourseSystem/516/kc/516.609&#21307;&#23398;&#20449;&#24687;&#36164;&#28304;&#26816;&#32034;&#19982;&#21033;&#29992;doc" TargetMode="External" /><Relationship Id="rId52" Type="http://schemas.openxmlformats.org/officeDocument/2006/relationships/hyperlink" Target="http://gs.hust.edu.cn/download.jsp?id=Cultivate/CourseSystem/514/kc/&#29983;&#29289;&#20449;&#24687;&#23398;.doc" TargetMode="External" /><Relationship Id="rId53" Type="http://schemas.openxmlformats.org/officeDocument/2006/relationships/hyperlink" Target="http://gs.hust.edu.cn/Cultivate/CourseSystem/513/kc/513.522&#24212;&#29992;&#34892;&#20026;&#20998;&#26512;.doc" TargetMode="External" /><Relationship Id="rId54" Type="http://schemas.openxmlformats.org/officeDocument/2006/relationships/hyperlink" Target="http://gs.hust.edu.cn/download.jsp?id=Cultivate/CourseSystem/510/kc/&#30149;&#21407;&#29983;&#29289;&#24863;&#26579;&#30340;&#20813;&#30123;.doc" TargetMode="External" /><Relationship Id="rId55" Type="http://schemas.openxmlformats.org/officeDocument/2006/relationships/hyperlink" Target="http://gs.hust.edu.cn/download.jsp?id=Cultivate/CourseSystem/510/kc/&#21307;&#23398;&#39640;&#32423;&#29983;&#29289;&#21270;&#23398;&#65288;&#21338;&#22763;&#65289;.doc" TargetMode="External" /><Relationship Id="rId56" Type="http://schemas.openxmlformats.org/officeDocument/2006/relationships/hyperlink" Target="http://gs.hust.edu.cn/download.jsp?id=Cultivate/CourseSystem/510/kc/&#21307;&#23398;&#20998;&#23376;&#29983;&#29289;&#23398;(&#21338;&#22763;&#65289;.doc" TargetMode="External" /><Relationship Id="rId57" Type="http://schemas.openxmlformats.org/officeDocument/2006/relationships/hyperlink" Target="http://gs.hust.edu.cn/download.jsp?id=Cultivate/CourseSystem/510/kc/&#21307;&#23398;&#36951;&#20256;&#23398;&#65288;&#21338;&#22763;&#65289;.doc" TargetMode="External" /><Relationship Id="rId58" Type="http://schemas.openxmlformats.org/officeDocument/2006/relationships/hyperlink" Target="http://gs.hust.edu.cn/download.jsp?id=Cultivate/CourseSystem/510/kc/&#39640;&#32423;&#30149;&#29702;&#29983;&#29702;&#23398;&#35838;&#31243;%5b1%5d...doc" TargetMode="External" /><Relationship Id="rId59" Type="http://schemas.openxmlformats.org/officeDocument/2006/relationships/hyperlink" Target="http://gs.hust.edu.cn/download.jsp?id=Cultivate/CourseSystem/510/kc/&#26426;&#33021;&#23398;&#30740;&#31350;&#26041;&#27861;&#19982;&#25216;&#26415;.doc" TargetMode="External" /><Relationship Id="rId60" Type="http://schemas.openxmlformats.org/officeDocument/2006/relationships/hyperlink" Target="http://gs.hust.edu.cn/download.jsp?id=Cultivate/CourseSystem/510/kc/&#21338;&#22763;&#23616;&#35299;.doc" TargetMode="External" /><Relationship Id="rId61" Type="http://schemas.openxmlformats.org/officeDocument/2006/relationships/hyperlink" Target="http://gs.hust.edu.cn/download.jsp?id=Cultivate/CourseSystem/510/kc/&#39640;&#32423;&#30149;&#29702;&#23398;.doc" TargetMode="External" /><Relationship Id="rId62" Type="http://schemas.openxmlformats.org/officeDocument/2006/relationships/hyperlink" Target="http://gs.hust.edu.cn/download.jsp?id=Cultivate/CourseSystem/513/kc/513.801&#39033;&#30446;&#28041;&#21450;&#19982;&#30003;&#25253;.doc" TargetMode="External" /><Relationship Id="rId63" Type="http://schemas.openxmlformats.org/officeDocument/2006/relationships/hyperlink" Target="http://gs.hust.edu.cn/download.jsp?id=Cultivate/CourseSystem/513/kc/513.802&#20013;&#33521;&#25991;&#21307;&#23398;&#31185;&#30740;&#35770;&#25991;&#30340;&#25776;&#20889;&#19982;&#25237;&#31295;.doc" TargetMode="External" /><Relationship Id="rId64" Type="http://schemas.openxmlformats.org/officeDocument/2006/relationships/hyperlink" Target="http://gs.hust.edu.cn/download.jsp?id=Cultivate/CourseSystem/516/kc/516.802&#20581;&#24247;&#20445;&#38556;&#20307;&#31995;&#21450;&#20854;&#21019;&#26032;.doc" TargetMode="External" /><Relationship Id="rId65" Type="http://schemas.openxmlformats.org/officeDocument/2006/relationships/hyperlink" Target="http://gs.hust.edu.cn/download.jsp?id=Cultivate/CourseSystem/540/kc/&#24613;&#35786;&#21307;&#23398;.doc" TargetMode="External" /><Relationship Id="rId66" Type="http://schemas.openxmlformats.org/officeDocument/2006/relationships/drawing" Target="../drawings/drawing1.xml" /><Relationship Id="rId6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83"/>
  <sheetViews>
    <sheetView zoomScale="115" zoomScaleNormal="115" zoomScalePageLayoutView="0" workbookViewId="0" topLeftCell="A3">
      <selection activeCell="E40" sqref="E40"/>
    </sheetView>
  </sheetViews>
  <sheetFormatPr defaultColWidth="9.00390625" defaultRowHeight="14.25"/>
  <cols>
    <col min="1" max="1" width="3.625" style="4" customWidth="1"/>
    <col min="2" max="2" width="19.50390625" style="4" customWidth="1"/>
    <col min="3" max="3" width="3.875" style="5" customWidth="1"/>
    <col min="4" max="4" width="4.00390625" style="6" customWidth="1"/>
    <col min="5" max="12" width="3.75390625" style="6" customWidth="1"/>
    <col min="13" max="13" width="3.125" style="6" customWidth="1"/>
    <col min="14" max="14" width="5.50390625" style="6" customWidth="1"/>
    <col min="15" max="17" width="3.375" style="6" customWidth="1"/>
    <col min="18" max="18" width="3.75390625" style="6" customWidth="1"/>
    <col min="19" max="21" width="3.375" style="6" customWidth="1"/>
    <col min="22" max="22" width="4.00390625" style="6" customWidth="1"/>
    <col min="23" max="28" width="3.375" style="6" customWidth="1"/>
    <col min="29" max="16384" width="9.00390625" style="7" customWidth="1"/>
  </cols>
  <sheetData>
    <row r="1" ht="8.25" customHeight="1"/>
    <row r="2" spans="1:28" ht="24.75" customHeight="1">
      <c r="A2" s="249" t="s">
        <v>1190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50"/>
    </row>
    <row r="3" spans="1:28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  <c r="AB3" s="10"/>
    </row>
    <row r="4" spans="1:28" ht="10.5" customHeight="1">
      <c r="A4" s="251" t="s">
        <v>34</v>
      </c>
      <c r="B4" s="251"/>
      <c r="C4" s="251"/>
      <c r="D4" s="251"/>
      <c r="E4" s="252" t="s">
        <v>35</v>
      </c>
      <c r="F4" s="253"/>
      <c r="G4" s="253"/>
      <c r="H4" s="253"/>
      <c r="I4" s="254"/>
      <c r="J4" s="252" t="s">
        <v>105</v>
      </c>
      <c r="K4" s="253"/>
      <c r="L4" s="253"/>
      <c r="M4" s="254"/>
      <c r="N4" s="252" t="s">
        <v>283</v>
      </c>
      <c r="O4" s="253"/>
      <c r="P4" s="253"/>
      <c r="Q4" s="254"/>
      <c r="R4" s="252" t="s">
        <v>284</v>
      </c>
      <c r="S4" s="255"/>
      <c r="T4" s="255"/>
      <c r="U4" s="255"/>
      <c r="V4" s="256"/>
      <c r="W4" s="252" t="s">
        <v>285</v>
      </c>
      <c r="X4" s="255"/>
      <c r="Y4" s="255"/>
      <c r="Z4" s="256"/>
      <c r="AA4" s="251" t="s">
        <v>286</v>
      </c>
      <c r="AB4" s="251"/>
    </row>
    <row r="5" spans="1:28" ht="10.5" customHeight="1">
      <c r="A5" s="251" t="s">
        <v>287</v>
      </c>
      <c r="B5" s="251"/>
      <c r="C5" s="251"/>
      <c r="D5" s="252"/>
      <c r="E5" s="12" t="s">
        <v>1191</v>
      </c>
      <c r="F5" s="13">
        <v>5</v>
      </c>
      <c r="G5" s="14">
        <v>12</v>
      </c>
      <c r="H5" s="13">
        <v>19</v>
      </c>
      <c r="I5" s="12" t="s">
        <v>1192</v>
      </c>
      <c r="J5" s="13">
        <v>3</v>
      </c>
      <c r="K5" s="14">
        <v>10</v>
      </c>
      <c r="L5" s="13">
        <v>17</v>
      </c>
      <c r="M5" s="14">
        <v>24</v>
      </c>
      <c r="N5" s="15" t="s">
        <v>1193</v>
      </c>
      <c r="O5" s="14">
        <v>7</v>
      </c>
      <c r="P5" s="13">
        <v>14</v>
      </c>
      <c r="Q5" s="14">
        <v>21</v>
      </c>
      <c r="R5" s="16" t="s">
        <v>1194</v>
      </c>
      <c r="S5" s="17">
        <v>5</v>
      </c>
      <c r="T5" s="18">
        <v>12</v>
      </c>
      <c r="U5" s="17">
        <v>19</v>
      </c>
      <c r="V5" s="16" t="s">
        <v>1192</v>
      </c>
      <c r="W5" s="17">
        <v>2</v>
      </c>
      <c r="X5" s="18">
        <v>9</v>
      </c>
      <c r="Y5" s="17">
        <v>16</v>
      </c>
      <c r="Z5" s="18">
        <v>23</v>
      </c>
      <c r="AA5" s="12" t="s">
        <v>1195</v>
      </c>
      <c r="AB5" s="14">
        <v>6</v>
      </c>
    </row>
    <row r="6" spans="1:28" ht="10.5" customHeight="1">
      <c r="A6" s="251"/>
      <c r="B6" s="251"/>
      <c r="C6" s="251"/>
      <c r="D6" s="252"/>
      <c r="E6" s="17" t="s">
        <v>288</v>
      </c>
      <c r="F6" s="18" t="s">
        <v>288</v>
      </c>
      <c r="G6" s="17" t="s">
        <v>288</v>
      </c>
      <c r="H6" s="18" t="s">
        <v>288</v>
      </c>
      <c r="I6" s="17" t="s">
        <v>288</v>
      </c>
      <c r="J6" s="18" t="s">
        <v>288</v>
      </c>
      <c r="K6" s="17" t="s">
        <v>288</v>
      </c>
      <c r="L6" s="18" t="s">
        <v>288</v>
      </c>
      <c r="M6" s="17" t="s">
        <v>288</v>
      </c>
      <c r="N6" s="18" t="s">
        <v>288</v>
      </c>
      <c r="O6" s="17" t="s">
        <v>288</v>
      </c>
      <c r="P6" s="18" t="s">
        <v>288</v>
      </c>
      <c r="Q6" s="17" t="s">
        <v>288</v>
      </c>
      <c r="R6" s="18" t="s">
        <v>288</v>
      </c>
      <c r="S6" s="17" t="s">
        <v>288</v>
      </c>
      <c r="T6" s="18" t="s">
        <v>288</v>
      </c>
      <c r="U6" s="19" t="s">
        <v>288</v>
      </c>
      <c r="V6" s="17" t="s">
        <v>288</v>
      </c>
      <c r="W6" s="20" t="s">
        <v>288</v>
      </c>
      <c r="X6" s="18" t="s">
        <v>288</v>
      </c>
      <c r="Y6" s="17" t="s">
        <v>288</v>
      </c>
      <c r="Z6" s="18" t="s">
        <v>288</v>
      </c>
      <c r="AA6" s="17" t="s">
        <v>288</v>
      </c>
      <c r="AB6" s="17" t="s">
        <v>288</v>
      </c>
    </row>
    <row r="7" spans="1:28" ht="10.5" customHeight="1">
      <c r="A7" s="251"/>
      <c r="B7" s="251"/>
      <c r="C7" s="251"/>
      <c r="D7" s="252"/>
      <c r="E7" s="21" t="s">
        <v>835</v>
      </c>
      <c r="F7" s="22">
        <v>9</v>
      </c>
      <c r="G7" s="23">
        <v>16</v>
      </c>
      <c r="H7" s="21" t="s">
        <v>1196</v>
      </c>
      <c r="I7" s="21" t="s">
        <v>1197</v>
      </c>
      <c r="J7" s="22">
        <v>7</v>
      </c>
      <c r="K7" s="21" t="s">
        <v>1198</v>
      </c>
      <c r="L7" s="22">
        <v>21</v>
      </c>
      <c r="M7" s="21" t="s">
        <v>1199</v>
      </c>
      <c r="N7" s="22">
        <v>4</v>
      </c>
      <c r="O7" s="21" t="s">
        <v>1200</v>
      </c>
      <c r="P7" s="22">
        <v>18</v>
      </c>
      <c r="Q7" s="21" t="s">
        <v>1201</v>
      </c>
      <c r="R7" s="24" t="s">
        <v>835</v>
      </c>
      <c r="S7" s="23">
        <v>9</v>
      </c>
      <c r="T7" s="22">
        <v>16</v>
      </c>
      <c r="U7" s="23">
        <v>23</v>
      </c>
      <c r="V7" s="24" t="s">
        <v>1197</v>
      </c>
      <c r="W7" s="23">
        <v>6</v>
      </c>
      <c r="X7" s="24" t="s">
        <v>1202</v>
      </c>
      <c r="Y7" s="23">
        <v>20</v>
      </c>
      <c r="Z7" s="24" t="s">
        <v>1203</v>
      </c>
      <c r="AA7" s="21" t="s">
        <v>836</v>
      </c>
      <c r="AB7" s="21" t="s">
        <v>1204</v>
      </c>
    </row>
    <row r="8" spans="1:28" ht="10.5" customHeight="1">
      <c r="A8" s="251" t="s">
        <v>289</v>
      </c>
      <c r="B8" s="251"/>
      <c r="C8" s="251"/>
      <c r="D8" s="251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>
        <v>18</v>
      </c>
      <c r="W8" s="11">
        <v>19</v>
      </c>
      <c r="X8" s="11">
        <v>20</v>
      </c>
      <c r="Y8" s="11">
        <v>21</v>
      </c>
      <c r="Z8" s="11">
        <v>22</v>
      </c>
      <c r="AA8" s="11">
        <v>23</v>
      </c>
      <c r="AB8" s="11">
        <v>24</v>
      </c>
    </row>
    <row r="9" spans="1:28" s="4" customFormat="1" ht="10.5" customHeight="1">
      <c r="A9" s="25" t="s">
        <v>290</v>
      </c>
      <c r="B9" s="25" t="s">
        <v>291</v>
      </c>
      <c r="C9" s="26" t="s">
        <v>292</v>
      </c>
      <c r="D9" s="25" t="s">
        <v>293</v>
      </c>
      <c r="E9" s="25" t="s">
        <v>294</v>
      </c>
      <c r="F9" s="25"/>
      <c r="G9" s="25" t="s">
        <v>837</v>
      </c>
      <c r="H9" s="25"/>
      <c r="I9" s="25"/>
      <c r="J9" s="25" t="s">
        <v>295</v>
      </c>
      <c r="K9" s="25"/>
      <c r="L9" s="25"/>
      <c r="M9" s="25"/>
      <c r="N9" s="25"/>
      <c r="O9" s="27"/>
      <c r="P9" s="25"/>
      <c r="Q9" s="25"/>
      <c r="R9" s="25"/>
      <c r="S9" s="25"/>
      <c r="T9" s="25"/>
      <c r="U9" s="25"/>
      <c r="V9" s="25" t="s">
        <v>296</v>
      </c>
      <c r="W9" s="25"/>
      <c r="X9" s="25"/>
      <c r="Y9" s="25" t="s">
        <v>297</v>
      </c>
      <c r="Z9" s="25" t="s">
        <v>297</v>
      </c>
      <c r="AA9" s="25" t="s">
        <v>297</v>
      </c>
      <c r="AB9" s="25" t="s">
        <v>297</v>
      </c>
    </row>
    <row r="10" spans="1:28" s="4" customFormat="1" ht="10.5" customHeight="1">
      <c r="A10" s="257" t="s">
        <v>298</v>
      </c>
      <c r="B10" s="260" t="s">
        <v>299</v>
      </c>
      <c r="C10" s="29" t="s">
        <v>108</v>
      </c>
      <c r="D10" s="11">
        <v>97</v>
      </c>
      <c r="E10" s="11" t="s">
        <v>59</v>
      </c>
      <c r="F10" s="11" t="s">
        <v>59</v>
      </c>
      <c r="G10" s="11" t="s">
        <v>59</v>
      </c>
      <c r="H10" s="11" t="s">
        <v>59</v>
      </c>
      <c r="I10" s="11" t="s">
        <v>59</v>
      </c>
      <c r="J10" s="11" t="s">
        <v>59</v>
      </c>
      <c r="K10" s="11" t="s">
        <v>59</v>
      </c>
      <c r="L10" s="11" t="s">
        <v>59</v>
      </c>
      <c r="M10" s="11" t="s">
        <v>59</v>
      </c>
      <c r="N10" s="11" t="s">
        <v>59</v>
      </c>
      <c r="O10" s="11" t="s">
        <v>59</v>
      </c>
      <c r="P10" s="11" t="s">
        <v>59</v>
      </c>
      <c r="Q10" s="11" t="s">
        <v>59</v>
      </c>
      <c r="R10" s="11" t="s">
        <v>59</v>
      </c>
      <c r="S10" s="11" t="s">
        <v>59</v>
      </c>
      <c r="T10" s="11" t="s">
        <v>59</v>
      </c>
      <c r="U10" s="11" t="s">
        <v>59</v>
      </c>
      <c r="V10" s="11" t="s">
        <v>59</v>
      </c>
      <c r="W10" s="11" t="s">
        <v>59</v>
      </c>
      <c r="X10" s="11" t="s">
        <v>59</v>
      </c>
      <c r="Y10" s="11" t="s">
        <v>59</v>
      </c>
      <c r="Z10" s="11" t="s">
        <v>59</v>
      </c>
      <c r="AA10" s="11" t="s">
        <v>59</v>
      </c>
      <c r="AB10" s="11" t="s">
        <v>59</v>
      </c>
    </row>
    <row r="11" spans="1:28" s="4" customFormat="1" ht="10.5" customHeight="1">
      <c r="A11" s="258"/>
      <c r="B11" s="260"/>
      <c r="C11" s="29" t="s">
        <v>110</v>
      </c>
      <c r="D11" s="11">
        <v>101</v>
      </c>
      <c r="E11" s="11" t="s">
        <v>59</v>
      </c>
      <c r="F11" s="11" t="s">
        <v>59</v>
      </c>
      <c r="G11" s="11" t="s">
        <v>59</v>
      </c>
      <c r="H11" s="11" t="s">
        <v>59</v>
      </c>
      <c r="I11" s="11" t="s">
        <v>59</v>
      </c>
      <c r="J11" s="11" t="s">
        <v>59</v>
      </c>
      <c r="K11" s="11" t="s">
        <v>59</v>
      </c>
      <c r="L11" s="11" t="s">
        <v>59</v>
      </c>
      <c r="M11" s="11" t="s">
        <v>59</v>
      </c>
      <c r="N11" s="11" t="s">
        <v>59</v>
      </c>
      <c r="O11" s="11" t="s">
        <v>59</v>
      </c>
      <c r="P11" s="11" t="s">
        <v>59</v>
      </c>
      <c r="Q11" s="11" t="s">
        <v>59</v>
      </c>
      <c r="R11" s="11" t="s">
        <v>59</v>
      </c>
      <c r="S11" s="11" t="s">
        <v>59</v>
      </c>
      <c r="T11" s="11" t="s">
        <v>59</v>
      </c>
      <c r="U11" s="11" t="s">
        <v>59</v>
      </c>
      <c r="V11" s="11" t="s">
        <v>59</v>
      </c>
      <c r="W11" s="11" t="s">
        <v>59</v>
      </c>
      <c r="X11" s="11" t="s">
        <v>59</v>
      </c>
      <c r="Y11" s="11" t="s">
        <v>59</v>
      </c>
      <c r="Z11" s="11" t="s">
        <v>59</v>
      </c>
      <c r="AA11" s="11" t="s">
        <v>59</v>
      </c>
      <c r="AB11" s="11" t="s">
        <v>59</v>
      </c>
    </row>
    <row r="12" spans="1:28" s="4" customFormat="1" ht="10.5" customHeight="1">
      <c r="A12" s="258"/>
      <c r="B12" s="260"/>
      <c r="C12" s="29" t="s">
        <v>109</v>
      </c>
      <c r="D12" s="11">
        <v>98</v>
      </c>
      <c r="E12" s="25"/>
      <c r="F12" s="25"/>
      <c r="G12" s="25"/>
      <c r="H12" s="25"/>
      <c r="I12" s="30"/>
      <c r="J12" s="11"/>
      <c r="K12" s="11"/>
      <c r="L12" s="11"/>
      <c r="M12" s="11"/>
      <c r="N12" s="11"/>
      <c r="O12" s="11"/>
      <c r="P12" s="11"/>
      <c r="Q12" s="11"/>
      <c r="R12" s="11"/>
      <c r="S12" s="11" t="s">
        <v>60</v>
      </c>
      <c r="T12" s="11" t="s">
        <v>60</v>
      </c>
      <c r="U12" s="11" t="s">
        <v>60</v>
      </c>
      <c r="V12" s="11" t="s">
        <v>60</v>
      </c>
      <c r="W12" s="11" t="s">
        <v>60</v>
      </c>
      <c r="X12" s="11" t="s">
        <v>60</v>
      </c>
      <c r="Y12" s="11" t="s">
        <v>61</v>
      </c>
      <c r="Z12" s="11" t="s">
        <v>61</v>
      </c>
      <c r="AA12" s="11" t="s">
        <v>61</v>
      </c>
      <c r="AB12" s="11" t="s">
        <v>61</v>
      </c>
    </row>
    <row r="13" spans="1:28" s="4" customFormat="1" ht="10.5" customHeight="1">
      <c r="A13" s="258"/>
      <c r="B13" s="260"/>
      <c r="C13" s="29" t="s">
        <v>107</v>
      </c>
      <c r="D13" s="11">
        <v>107</v>
      </c>
      <c r="E13" s="11" t="s">
        <v>60</v>
      </c>
      <c r="F13" s="11" t="s">
        <v>60</v>
      </c>
      <c r="G13" s="11" t="s">
        <v>60</v>
      </c>
      <c r="H13" s="11" t="s">
        <v>60</v>
      </c>
      <c r="I13" s="11" t="s">
        <v>60</v>
      </c>
      <c r="J13" s="11" t="s">
        <v>60</v>
      </c>
      <c r="K13" s="11" t="s">
        <v>60</v>
      </c>
      <c r="L13" s="11" t="s">
        <v>60</v>
      </c>
      <c r="M13" s="11" t="s">
        <v>60</v>
      </c>
      <c r="N13" s="11" t="s">
        <v>60</v>
      </c>
      <c r="O13" s="11" t="s">
        <v>60</v>
      </c>
      <c r="P13" s="11" t="s">
        <v>60</v>
      </c>
      <c r="Q13" s="11" t="s">
        <v>60</v>
      </c>
      <c r="R13" s="11" t="s">
        <v>60</v>
      </c>
      <c r="S13" s="11" t="s">
        <v>60</v>
      </c>
      <c r="T13" s="11" t="s">
        <v>60</v>
      </c>
      <c r="U13" s="11" t="s">
        <v>60</v>
      </c>
      <c r="V13" s="11" t="s">
        <v>60</v>
      </c>
      <c r="W13" s="11" t="s">
        <v>60</v>
      </c>
      <c r="X13" s="11" t="s">
        <v>60</v>
      </c>
      <c r="Y13" s="11" t="s">
        <v>61</v>
      </c>
      <c r="Z13" s="11" t="s">
        <v>61</v>
      </c>
      <c r="AA13" s="11" t="s">
        <v>61</v>
      </c>
      <c r="AB13" s="11" t="s">
        <v>61</v>
      </c>
    </row>
    <row r="14" spans="1:28" s="4" customFormat="1" ht="10.5" customHeight="1">
      <c r="A14" s="258"/>
      <c r="B14" s="260"/>
      <c r="C14" s="25" t="s">
        <v>106</v>
      </c>
      <c r="D14" s="25">
        <v>96</v>
      </c>
      <c r="E14" s="25"/>
      <c r="F14" s="25"/>
      <c r="G14" s="25"/>
      <c r="H14" s="25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11"/>
      <c r="Y14" s="11" t="s">
        <v>61</v>
      </c>
      <c r="Z14" s="11" t="s">
        <v>61</v>
      </c>
      <c r="AA14" s="11" t="s">
        <v>61</v>
      </c>
      <c r="AB14" s="11" t="s">
        <v>61</v>
      </c>
    </row>
    <row r="15" spans="1:28" s="4" customFormat="1" ht="10.5" customHeight="1">
      <c r="A15" s="258"/>
      <c r="B15" s="260"/>
      <c r="C15" s="25" t="s">
        <v>243</v>
      </c>
      <c r="D15" s="25">
        <v>121</v>
      </c>
      <c r="E15" s="25"/>
      <c r="F15" s="25"/>
      <c r="G15" s="25"/>
      <c r="H15" s="25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11"/>
      <c r="Y15" s="11" t="s">
        <v>61</v>
      </c>
      <c r="Z15" s="11" t="s">
        <v>61</v>
      </c>
      <c r="AA15" s="11" t="s">
        <v>61</v>
      </c>
      <c r="AB15" s="11" t="s">
        <v>61</v>
      </c>
    </row>
    <row r="16" spans="1:28" ht="10.5" customHeight="1">
      <c r="A16" s="258"/>
      <c r="B16" s="261" t="s">
        <v>300</v>
      </c>
      <c r="C16" s="29" t="s">
        <v>109</v>
      </c>
      <c r="D16" s="11">
        <v>31</v>
      </c>
      <c r="E16" s="11" t="s">
        <v>59</v>
      </c>
      <c r="F16" s="11" t="s">
        <v>59</v>
      </c>
      <c r="G16" s="11" t="s">
        <v>59</v>
      </c>
      <c r="H16" s="11" t="s">
        <v>59</v>
      </c>
      <c r="I16" s="11" t="s">
        <v>59</v>
      </c>
      <c r="J16" s="11" t="s">
        <v>59</v>
      </c>
      <c r="K16" s="11" t="s">
        <v>59</v>
      </c>
      <c r="L16" s="11" t="s">
        <v>59</v>
      </c>
      <c r="M16" s="11" t="s">
        <v>59</v>
      </c>
      <c r="N16" s="11" t="s">
        <v>59</v>
      </c>
      <c r="O16" s="11" t="s">
        <v>59</v>
      </c>
      <c r="P16" s="11" t="s">
        <v>59</v>
      </c>
      <c r="Q16" s="11" t="s">
        <v>59</v>
      </c>
      <c r="R16" s="11" t="s">
        <v>59</v>
      </c>
      <c r="S16" s="11" t="s">
        <v>59</v>
      </c>
      <c r="T16" s="11" t="s">
        <v>59</v>
      </c>
      <c r="U16" s="11" t="s">
        <v>59</v>
      </c>
      <c r="V16" s="11" t="s">
        <v>59</v>
      </c>
      <c r="W16" s="11" t="s">
        <v>59</v>
      </c>
      <c r="X16" s="11" t="s">
        <v>59</v>
      </c>
      <c r="Y16" s="11" t="s">
        <v>59</v>
      </c>
      <c r="Z16" s="11" t="s">
        <v>59</v>
      </c>
      <c r="AA16" s="11" t="s">
        <v>59</v>
      </c>
      <c r="AB16" s="11" t="s">
        <v>59</v>
      </c>
    </row>
    <row r="17" spans="1:28" ht="10.5" customHeight="1">
      <c r="A17" s="258"/>
      <c r="B17" s="261"/>
      <c r="C17" s="29" t="s">
        <v>107</v>
      </c>
      <c r="D17" s="11">
        <v>33</v>
      </c>
      <c r="E17" s="11" t="s">
        <v>60</v>
      </c>
      <c r="F17" s="11" t="s">
        <v>60</v>
      </c>
      <c r="G17" s="11" t="s">
        <v>60</v>
      </c>
      <c r="H17" s="11" t="s">
        <v>60</v>
      </c>
      <c r="I17" s="11" t="s">
        <v>60</v>
      </c>
      <c r="J17" s="11" t="s">
        <v>60</v>
      </c>
      <c r="K17" s="11" t="s">
        <v>60</v>
      </c>
      <c r="L17" s="11" t="s">
        <v>60</v>
      </c>
      <c r="M17" s="11" t="s">
        <v>60</v>
      </c>
      <c r="N17" s="11" t="s">
        <v>60</v>
      </c>
      <c r="O17" s="11" t="s">
        <v>60</v>
      </c>
      <c r="P17" s="11" t="s">
        <v>60</v>
      </c>
      <c r="Q17" s="11" t="s">
        <v>60</v>
      </c>
      <c r="R17" s="11" t="s">
        <v>60</v>
      </c>
      <c r="S17" s="11" t="s">
        <v>60</v>
      </c>
      <c r="T17" s="11" t="s">
        <v>60</v>
      </c>
      <c r="U17" s="11" t="s">
        <v>60</v>
      </c>
      <c r="V17" s="11" t="s">
        <v>60</v>
      </c>
      <c r="W17" s="11" t="s">
        <v>60</v>
      </c>
      <c r="X17" s="11" t="s">
        <v>60</v>
      </c>
      <c r="Y17" s="11" t="s">
        <v>61</v>
      </c>
      <c r="Z17" s="11" t="s">
        <v>61</v>
      </c>
      <c r="AA17" s="11" t="s">
        <v>61</v>
      </c>
      <c r="AB17" s="11" t="s">
        <v>61</v>
      </c>
    </row>
    <row r="18" spans="1:28" ht="10.5" customHeight="1">
      <c r="A18" s="258"/>
      <c r="B18" s="261"/>
      <c r="C18" s="25" t="s">
        <v>106</v>
      </c>
      <c r="D18" s="11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"/>
      <c r="U18" s="3" t="s">
        <v>94</v>
      </c>
      <c r="V18" s="3" t="s">
        <v>94</v>
      </c>
      <c r="W18" s="3" t="s">
        <v>94</v>
      </c>
      <c r="X18" s="3" t="s">
        <v>94</v>
      </c>
      <c r="Y18" s="11" t="s">
        <v>61</v>
      </c>
      <c r="Z18" s="11" t="s">
        <v>61</v>
      </c>
      <c r="AA18" s="11" t="s">
        <v>61</v>
      </c>
      <c r="AB18" s="11" t="s">
        <v>61</v>
      </c>
    </row>
    <row r="19" spans="1:28" ht="10.5" customHeight="1">
      <c r="A19" s="258"/>
      <c r="B19" s="261"/>
      <c r="C19" s="25" t="s">
        <v>243</v>
      </c>
      <c r="D19" s="11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61</v>
      </c>
      <c r="Z19" s="11" t="s">
        <v>61</v>
      </c>
      <c r="AA19" s="11" t="s">
        <v>61</v>
      </c>
      <c r="AB19" s="11" t="s">
        <v>61</v>
      </c>
    </row>
    <row r="20" spans="1:28" ht="10.5" customHeight="1">
      <c r="A20" s="258"/>
      <c r="B20" s="260" t="s">
        <v>301</v>
      </c>
      <c r="C20" s="29" t="s">
        <v>107</v>
      </c>
      <c r="D20" s="11">
        <v>214</v>
      </c>
      <c r="E20" s="11" t="s">
        <v>59</v>
      </c>
      <c r="F20" s="11" t="s">
        <v>59</v>
      </c>
      <c r="G20" s="11" t="s">
        <v>59</v>
      </c>
      <c r="H20" s="11" t="s">
        <v>59</v>
      </c>
      <c r="I20" s="11" t="s">
        <v>59</v>
      </c>
      <c r="J20" s="11" t="s">
        <v>59</v>
      </c>
      <c r="K20" s="11" t="s">
        <v>59</v>
      </c>
      <c r="L20" s="11" t="s">
        <v>59</v>
      </c>
      <c r="M20" s="11" t="s">
        <v>59</v>
      </c>
      <c r="N20" s="11" t="s">
        <v>59</v>
      </c>
      <c r="O20" s="11" t="s">
        <v>59</v>
      </c>
      <c r="P20" s="11" t="s">
        <v>59</v>
      </c>
      <c r="Q20" s="11" t="s">
        <v>59</v>
      </c>
      <c r="R20" s="11" t="s">
        <v>59</v>
      </c>
      <c r="S20" s="11" t="s">
        <v>59</v>
      </c>
      <c r="T20" s="11" t="s">
        <v>59</v>
      </c>
      <c r="U20" s="11" t="s">
        <v>59</v>
      </c>
      <c r="V20" s="11" t="s">
        <v>59</v>
      </c>
      <c r="W20" s="11" t="s">
        <v>59</v>
      </c>
      <c r="X20" s="11" t="s">
        <v>59</v>
      </c>
      <c r="Y20" s="11" t="s">
        <v>59</v>
      </c>
      <c r="Z20" s="11" t="s">
        <v>59</v>
      </c>
      <c r="AA20" s="11" t="s">
        <v>59</v>
      </c>
      <c r="AB20" s="11" t="s">
        <v>59</v>
      </c>
    </row>
    <row r="21" spans="1:28" ht="10.5" customHeight="1">
      <c r="A21" s="258"/>
      <c r="B21" s="260"/>
      <c r="C21" s="29" t="s">
        <v>106</v>
      </c>
      <c r="D21" s="11">
        <v>230</v>
      </c>
      <c r="E21" s="11" t="s">
        <v>60</v>
      </c>
      <c r="F21" s="11" t="s">
        <v>60</v>
      </c>
      <c r="G21" s="11" t="s">
        <v>60</v>
      </c>
      <c r="H21" s="11" t="s">
        <v>60</v>
      </c>
      <c r="I21" s="11" t="s">
        <v>60</v>
      </c>
      <c r="J21" s="11" t="s">
        <v>60</v>
      </c>
      <c r="K21" s="11" t="s">
        <v>60</v>
      </c>
      <c r="L21" s="11" t="s">
        <v>60</v>
      </c>
      <c r="M21" s="11" t="s">
        <v>60</v>
      </c>
      <c r="N21" s="11" t="s">
        <v>60</v>
      </c>
      <c r="O21" s="11" t="s">
        <v>60</v>
      </c>
      <c r="P21" s="11" t="s">
        <v>60</v>
      </c>
      <c r="Q21" s="11" t="s">
        <v>60</v>
      </c>
      <c r="R21" s="11" t="s">
        <v>60</v>
      </c>
      <c r="S21" s="11" t="s">
        <v>60</v>
      </c>
      <c r="T21" s="11" t="s">
        <v>60</v>
      </c>
      <c r="U21" s="11" t="s">
        <v>60</v>
      </c>
      <c r="V21" s="11"/>
      <c r="W21" s="11"/>
      <c r="X21" s="11"/>
      <c r="Y21" s="11" t="s">
        <v>61</v>
      </c>
      <c r="Z21" s="11" t="s">
        <v>61</v>
      </c>
      <c r="AA21" s="11" t="s">
        <v>61</v>
      </c>
      <c r="AB21" s="11" t="s">
        <v>61</v>
      </c>
    </row>
    <row r="22" spans="1:28" ht="10.5" customHeight="1">
      <c r="A22" s="258"/>
      <c r="B22" s="260"/>
      <c r="C22" s="11" t="s">
        <v>243</v>
      </c>
      <c r="D22" s="11">
        <v>235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 t="s">
        <v>61</v>
      </c>
      <c r="Z22" s="11" t="s">
        <v>61</v>
      </c>
      <c r="AA22" s="11" t="s">
        <v>61</v>
      </c>
      <c r="AB22" s="11" t="s">
        <v>61</v>
      </c>
    </row>
    <row r="23" spans="1:28" ht="10.5" customHeight="1">
      <c r="A23" s="258"/>
      <c r="B23" s="260"/>
      <c r="C23" s="11" t="s">
        <v>839</v>
      </c>
      <c r="D23" s="11">
        <v>276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 t="s">
        <v>61</v>
      </c>
      <c r="Z23" s="11" t="s">
        <v>61</v>
      </c>
      <c r="AA23" s="11" t="s">
        <v>61</v>
      </c>
      <c r="AB23" s="11" t="s">
        <v>61</v>
      </c>
    </row>
    <row r="24" spans="1:28" ht="10.5" customHeight="1">
      <c r="A24" s="258"/>
      <c r="B24" s="260" t="s">
        <v>302</v>
      </c>
      <c r="C24" s="29" t="s">
        <v>107</v>
      </c>
      <c r="D24" s="11">
        <v>30</v>
      </c>
      <c r="E24" s="11" t="s">
        <v>59</v>
      </c>
      <c r="F24" s="11" t="s">
        <v>59</v>
      </c>
      <c r="G24" s="11" t="s">
        <v>59</v>
      </c>
      <c r="H24" s="11" t="s">
        <v>59</v>
      </c>
      <c r="I24" s="11" t="s">
        <v>59</v>
      </c>
      <c r="J24" s="11" t="s">
        <v>59</v>
      </c>
      <c r="K24" s="11" t="s">
        <v>59</v>
      </c>
      <c r="L24" s="11" t="s">
        <v>59</v>
      </c>
      <c r="M24" s="11" t="s">
        <v>59</v>
      </c>
      <c r="N24" s="11" t="s">
        <v>59</v>
      </c>
      <c r="O24" s="11" t="s">
        <v>59</v>
      </c>
      <c r="P24" s="11" t="s">
        <v>59</v>
      </c>
      <c r="Q24" s="11" t="s">
        <v>59</v>
      </c>
      <c r="R24" s="11" t="s">
        <v>59</v>
      </c>
      <c r="S24" s="11" t="s">
        <v>59</v>
      </c>
      <c r="T24" s="11" t="s">
        <v>59</v>
      </c>
      <c r="U24" s="11" t="s">
        <v>59</v>
      </c>
      <c r="V24" s="11" t="s">
        <v>59</v>
      </c>
      <c r="W24" s="11" t="s">
        <v>59</v>
      </c>
      <c r="X24" s="11" t="s">
        <v>59</v>
      </c>
      <c r="Y24" s="11" t="s">
        <v>59</v>
      </c>
      <c r="Z24" s="11" t="s">
        <v>59</v>
      </c>
      <c r="AA24" s="11" t="s">
        <v>59</v>
      </c>
      <c r="AB24" s="11" t="s">
        <v>59</v>
      </c>
    </row>
    <row r="25" spans="1:28" ht="10.5" customHeight="1">
      <c r="A25" s="258"/>
      <c r="B25" s="260"/>
      <c r="C25" s="29" t="s">
        <v>106</v>
      </c>
      <c r="D25" s="11">
        <v>19</v>
      </c>
      <c r="E25" s="11"/>
      <c r="F25" s="11"/>
      <c r="G25" s="11"/>
      <c r="H25" s="1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11"/>
      <c r="U25" s="11"/>
      <c r="V25" s="11"/>
      <c r="W25" s="11"/>
      <c r="X25" s="11"/>
      <c r="Y25" s="11" t="s">
        <v>61</v>
      </c>
      <c r="Z25" s="11" t="s">
        <v>61</v>
      </c>
      <c r="AA25" s="11" t="s">
        <v>61</v>
      </c>
      <c r="AB25" s="11" t="s">
        <v>61</v>
      </c>
    </row>
    <row r="26" spans="1:28" ht="10.5" customHeight="1">
      <c r="A26" s="258"/>
      <c r="B26" s="260"/>
      <c r="C26" s="11" t="s">
        <v>243</v>
      </c>
      <c r="D26" s="11">
        <v>17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11"/>
      <c r="Y26" s="11" t="s">
        <v>61</v>
      </c>
      <c r="Z26" s="11" t="s">
        <v>61</v>
      </c>
      <c r="AA26" s="11" t="s">
        <v>61</v>
      </c>
      <c r="AB26" s="11" t="s">
        <v>61</v>
      </c>
    </row>
    <row r="27" spans="1:28" ht="10.5" customHeight="1">
      <c r="A27" s="258"/>
      <c r="B27" s="260"/>
      <c r="C27" s="11" t="s">
        <v>839</v>
      </c>
      <c r="D27" s="11">
        <v>18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1"/>
      <c r="Y27" s="11" t="s">
        <v>61</v>
      </c>
      <c r="Z27" s="11" t="s">
        <v>61</v>
      </c>
      <c r="AA27" s="11" t="s">
        <v>61</v>
      </c>
      <c r="AB27" s="11" t="s">
        <v>61</v>
      </c>
    </row>
    <row r="28" spans="1:28" ht="10.5" customHeight="1">
      <c r="A28" s="258"/>
      <c r="B28" s="260" t="s">
        <v>303</v>
      </c>
      <c r="C28" s="29" t="s">
        <v>107</v>
      </c>
      <c r="D28" s="11">
        <v>30</v>
      </c>
      <c r="E28" s="11" t="s">
        <v>59</v>
      </c>
      <c r="F28" s="11" t="s">
        <v>59</v>
      </c>
      <c r="G28" s="11" t="s">
        <v>59</v>
      </c>
      <c r="H28" s="11" t="s">
        <v>59</v>
      </c>
      <c r="I28" s="11" t="s">
        <v>59</v>
      </c>
      <c r="J28" s="11" t="s">
        <v>59</v>
      </c>
      <c r="K28" s="11" t="s">
        <v>59</v>
      </c>
      <c r="L28" s="11" t="s">
        <v>59</v>
      </c>
      <c r="M28" s="11" t="s">
        <v>59</v>
      </c>
      <c r="N28" s="11" t="s">
        <v>59</v>
      </c>
      <c r="O28" s="11" t="s">
        <v>59</v>
      </c>
      <c r="P28" s="11" t="s">
        <v>59</v>
      </c>
      <c r="Q28" s="11" t="s">
        <v>59</v>
      </c>
      <c r="R28" s="11" t="s">
        <v>59</v>
      </c>
      <c r="S28" s="11" t="s">
        <v>59</v>
      </c>
      <c r="T28" s="11" t="s">
        <v>59</v>
      </c>
      <c r="U28" s="11" t="s">
        <v>59</v>
      </c>
      <c r="V28" s="11" t="s">
        <v>59</v>
      </c>
      <c r="W28" s="11" t="s">
        <v>59</v>
      </c>
      <c r="X28" s="11" t="s">
        <v>59</v>
      </c>
      <c r="Y28" s="11" t="s">
        <v>59</v>
      </c>
      <c r="Z28" s="11" t="s">
        <v>59</v>
      </c>
      <c r="AA28" s="11" t="s">
        <v>59</v>
      </c>
      <c r="AB28" s="11" t="s">
        <v>59</v>
      </c>
    </row>
    <row r="29" spans="1:28" ht="10.5" customHeight="1">
      <c r="A29" s="258"/>
      <c r="B29" s="260"/>
      <c r="C29" s="29" t="s">
        <v>106</v>
      </c>
      <c r="D29" s="11">
        <v>38</v>
      </c>
      <c r="E29" s="11"/>
      <c r="F29" s="11"/>
      <c r="G29" s="11"/>
      <c r="H29" s="11"/>
      <c r="I29" s="31"/>
      <c r="J29" s="31"/>
      <c r="K29" s="31"/>
      <c r="L29" s="31"/>
      <c r="M29" s="31"/>
      <c r="N29" s="31"/>
      <c r="O29" s="31"/>
      <c r="P29" s="31"/>
      <c r="Q29" s="31"/>
      <c r="R29" s="11"/>
      <c r="S29" s="11" t="s">
        <v>60</v>
      </c>
      <c r="T29" s="11" t="s">
        <v>60</v>
      </c>
      <c r="U29" s="11" t="s">
        <v>60</v>
      </c>
      <c r="V29" s="11" t="s">
        <v>60</v>
      </c>
      <c r="W29" s="11" t="s">
        <v>60</v>
      </c>
      <c r="X29" s="11" t="s">
        <v>60</v>
      </c>
      <c r="Y29" s="11" t="s">
        <v>61</v>
      </c>
      <c r="Z29" s="11" t="s">
        <v>61</v>
      </c>
      <c r="AA29" s="11" t="s">
        <v>61</v>
      </c>
      <c r="AB29" s="11" t="s">
        <v>61</v>
      </c>
    </row>
    <row r="30" spans="1:28" ht="10.5" customHeight="1">
      <c r="A30" s="258"/>
      <c r="B30" s="260"/>
      <c r="C30" s="11" t="s">
        <v>243</v>
      </c>
      <c r="D30" s="11">
        <v>25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11"/>
      <c r="X30" s="11"/>
      <c r="Y30" s="11" t="s">
        <v>61</v>
      </c>
      <c r="Z30" s="11" t="s">
        <v>61</v>
      </c>
      <c r="AA30" s="11" t="s">
        <v>61</v>
      </c>
      <c r="AB30" s="11" t="s">
        <v>61</v>
      </c>
    </row>
    <row r="31" spans="1:28" ht="10.5" customHeight="1">
      <c r="A31" s="258"/>
      <c r="B31" s="260"/>
      <c r="C31" s="11" t="s">
        <v>839</v>
      </c>
      <c r="D31" s="11">
        <v>29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11"/>
      <c r="X31" s="11"/>
      <c r="Y31" s="11" t="s">
        <v>61</v>
      </c>
      <c r="Z31" s="11" t="s">
        <v>61</v>
      </c>
      <c r="AA31" s="11" t="s">
        <v>61</v>
      </c>
      <c r="AB31" s="11" t="s">
        <v>61</v>
      </c>
    </row>
    <row r="32" spans="1:28" ht="10.5" customHeight="1">
      <c r="A32" s="258"/>
      <c r="B32" s="260" t="s">
        <v>304</v>
      </c>
      <c r="C32" s="29" t="s">
        <v>107</v>
      </c>
      <c r="D32" s="11">
        <v>33</v>
      </c>
      <c r="E32" s="11" t="s">
        <v>59</v>
      </c>
      <c r="F32" s="11" t="s">
        <v>59</v>
      </c>
      <c r="G32" s="11" t="s">
        <v>59</v>
      </c>
      <c r="H32" s="11" t="s">
        <v>59</v>
      </c>
      <c r="I32" s="11" t="s">
        <v>59</v>
      </c>
      <c r="J32" s="11" t="s">
        <v>59</v>
      </c>
      <c r="K32" s="11" t="s">
        <v>59</v>
      </c>
      <c r="L32" s="11" t="s">
        <v>59</v>
      </c>
      <c r="M32" s="11" t="s">
        <v>59</v>
      </c>
      <c r="N32" s="11" t="s">
        <v>59</v>
      </c>
      <c r="O32" s="11" t="s">
        <v>59</v>
      </c>
      <c r="P32" s="11" t="s">
        <v>59</v>
      </c>
      <c r="Q32" s="11" t="s">
        <v>59</v>
      </c>
      <c r="R32" s="11" t="s">
        <v>59</v>
      </c>
      <c r="S32" s="11" t="s">
        <v>59</v>
      </c>
      <c r="T32" s="11" t="s">
        <v>59</v>
      </c>
      <c r="U32" s="11" t="s">
        <v>59</v>
      </c>
      <c r="V32" s="11" t="s">
        <v>59</v>
      </c>
      <c r="W32" s="11" t="s">
        <v>59</v>
      </c>
      <c r="X32" s="11" t="s">
        <v>59</v>
      </c>
      <c r="Y32" s="11" t="s">
        <v>59</v>
      </c>
      <c r="Z32" s="11" t="s">
        <v>59</v>
      </c>
      <c r="AA32" s="11" t="s">
        <v>59</v>
      </c>
      <c r="AB32" s="11" t="s">
        <v>59</v>
      </c>
    </row>
    <row r="33" spans="1:28" ht="10.5" customHeight="1">
      <c r="A33" s="258"/>
      <c r="B33" s="260"/>
      <c r="C33" s="29" t="s">
        <v>106</v>
      </c>
      <c r="D33" s="11">
        <v>40</v>
      </c>
      <c r="E33" s="11"/>
      <c r="F33" s="11"/>
      <c r="G33" s="11"/>
      <c r="H33" s="11"/>
      <c r="I33" s="31"/>
      <c r="J33" s="31"/>
      <c r="K33" s="31"/>
      <c r="L33" s="31"/>
      <c r="M33" s="31"/>
      <c r="N33" s="31"/>
      <c r="O33" s="31"/>
      <c r="P33" s="31"/>
      <c r="Q33" s="31"/>
      <c r="R33" s="11"/>
      <c r="S33" s="11" t="s">
        <v>60</v>
      </c>
      <c r="T33" s="11" t="s">
        <v>60</v>
      </c>
      <c r="U33" s="11" t="s">
        <v>60</v>
      </c>
      <c r="V33" s="11" t="s">
        <v>60</v>
      </c>
      <c r="W33" s="11" t="s">
        <v>60</v>
      </c>
      <c r="X33" s="11" t="s">
        <v>60</v>
      </c>
      <c r="Y33" s="11" t="s">
        <v>61</v>
      </c>
      <c r="Z33" s="11" t="s">
        <v>61</v>
      </c>
      <c r="AA33" s="11" t="s">
        <v>61</v>
      </c>
      <c r="AB33" s="11" t="s">
        <v>61</v>
      </c>
    </row>
    <row r="34" spans="1:28" ht="10.5" customHeight="1">
      <c r="A34" s="258"/>
      <c r="B34" s="260"/>
      <c r="C34" s="11" t="s">
        <v>243</v>
      </c>
      <c r="D34" s="11">
        <v>29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11"/>
      <c r="X34" s="11"/>
      <c r="Y34" s="11" t="s">
        <v>61</v>
      </c>
      <c r="Z34" s="11" t="s">
        <v>61</v>
      </c>
      <c r="AA34" s="11" t="s">
        <v>61</v>
      </c>
      <c r="AB34" s="11" t="s">
        <v>61</v>
      </c>
    </row>
    <row r="35" spans="1:28" ht="10.5" customHeight="1">
      <c r="A35" s="258"/>
      <c r="B35" s="260"/>
      <c r="C35" s="11" t="s">
        <v>839</v>
      </c>
      <c r="D35" s="11">
        <v>26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11"/>
      <c r="X35" s="11"/>
      <c r="Y35" s="11" t="s">
        <v>61</v>
      </c>
      <c r="Z35" s="11" t="s">
        <v>61</v>
      </c>
      <c r="AA35" s="11" t="s">
        <v>61</v>
      </c>
      <c r="AB35" s="11" t="s">
        <v>61</v>
      </c>
    </row>
    <row r="36" spans="1:28" ht="10.5" customHeight="1">
      <c r="A36" s="258"/>
      <c r="B36" s="262" t="s">
        <v>305</v>
      </c>
      <c r="C36" s="29" t="s">
        <v>106</v>
      </c>
      <c r="D36" s="11">
        <v>21</v>
      </c>
      <c r="E36" s="3" t="s">
        <v>281</v>
      </c>
      <c r="F36" s="3" t="s">
        <v>281</v>
      </c>
      <c r="G36" s="3" t="s">
        <v>281</v>
      </c>
      <c r="H36" s="3" t="s">
        <v>281</v>
      </c>
      <c r="I36" s="3" t="s">
        <v>281</v>
      </c>
      <c r="J36" s="3" t="s">
        <v>281</v>
      </c>
      <c r="K36" s="3" t="s">
        <v>281</v>
      </c>
      <c r="L36" s="3" t="s">
        <v>281</v>
      </c>
      <c r="M36" s="3" t="s">
        <v>281</v>
      </c>
      <c r="N36" s="3" t="s">
        <v>281</v>
      </c>
      <c r="O36" s="3" t="s">
        <v>281</v>
      </c>
      <c r="P36" s="3" t="s">
        <v>281</v>
      </c>
      <c r="Q36" s="3" t="s">
        <v>281</v>
      </c>
      <c r="R36" s="3" t="s">
        <v>281</v>
      </c>
      <c r="S36" s="3" t="s">
        <v>281</v>
      </c>
      <c r="T36" s="3" t="s">
        <v>281</v>
      </c>
      <c r="U36" s="3" t="s">
        <v>281</v>
      </c>
      <c r="V36" s="3" t="s">
        <v>281</v>
      </c>
      <c r="W36" s="3" t="s">
        <v>281</v>
      </c>
      <c r="X36" s="3" t="s">
        <v>281</v>
      </c>
      <c r="Y36" s="3" t="s">
        <v>281</v>
      </c>
      <c r="Z36" s="3" t="s">
        <v>281</v>
      </c>
      <c r="AA36" s="3" t="s">
        <v>281</v>
      </c>
      <c r="AB36" s="3" t="s">
        <v>281</v>
      </c>
    </row>
    <row r="37" spans="1:28" ht="10.5" customHeight="1">
      <c r="A37" s="258"/>
      <c r="B37" s="263"/>
      <c r="C37" s="11" t="s">
        <v>243</v>
      </c>
      <c r="D37" s="11">
        <v>22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1"/>
      <c r="U37" s="11" t="s">
        <v>60</v>
      </c>
      <c r="V37" s="11" t="s">
        <v>60</v>
      </c>
      <c r="W37" s="11" t="s">
        <v>60</v>
      </c>
      <c r="X37" s="11" t="s">
        <v>60</v>
      </c>
      <c r="Y37" s="11" t="s">
        <v>61</v>
      </c>
      <c r="Z37" s="11" t="s">
        <v>61</v>
      </c>
      <c r="AA37" s="11" t="s">
        <v>61</v>
      </c>
      <c r="AB37" s="11" t="s">
        <v>61</v>
      </c>
    </row>
    <row r="38" spans="1:28" ht="10.5" customHeight="1">
      <c r="A38" s="259"/>
      <c r="B38" s="264"/>
      <c r="C38" s="11" t="s">
        <v>839</v>
      </c>
      <c r="D38" s="11">
        <v>21</v>
      </c>
      <c r="E38" s="11"/>
      <c r="F38" s="11"/>
      <c r="G38" s="11"/>
      <c r="H38" s="1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1"/>
      <c r="U38" s="11"/>
      <c r="V38" s="11"/>
      <c r="W38" s="11"/>
      <c r="X38" s="11"/>
      <c r="Y38" s="11" t="s">
        <v>61</v>
      </c>
      <c r="Z38" s="11" t="s">
        <v>61</v>
      </c>
      <c r="AA38" s="11" t="s">
        <v>61</v>
      </c>
      <c r="AB38" s="11" t="s">
        <v>61</v>
      </c>
    </row>
    <row r="39" spans="1:28" ht="10.5" customHeight="1">
      <c r="A39" s="265" t="s">
        <v>306</v>
      </c>
      <c r="B39" s="260" t="s">
        <v>307</v>
      </c>
      <c r="C39" s="29" t="s">
        <v>107</v>
      </c>
      <c r="D39" s="11">
        <v>87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 t="s">
        <v>61</v>
      </c>
      <c r="Z39" s="11" t="s">
        <v>61</v>
      </c>
      <c r="AA39" s="11" t="s">
        <v>61</v>
      </c>
      <c r="AB39" s="11" t="s">
        <v>61</v>
      </c>
    </row>
    <row r="40" spans="1:28" ht="10.5" customHeight="1">
      <c r="A40" s="265"/>
      <c r="B40" s="260"/>
      <c r="C40" s="29" t="s">
        <v>106</v>
      </c>
      <c r="D40" s="11">
        <v>107</v>
      </c>
      <c r="E40" s="11" t="s">
        <v>59</v>
      </c>
      <c r="F40" s="11" t="s">
        <v>59</v>
      </c>
      <c r="G40" s="11" t="s">
        <v>59</v>
      </c>
      <c r="H40" s="11" t="s">
        <v>59</v>
      </c>
      <c r="I40" s="11" t="s">
        <v>59</v>
      </c>
      <c r="J40" s="11" t="s">
        <v>59</v>
      </c>
      <c r="K40" s="11" t="s">
        <v>59</v>
      </c>
      <c r="L40" s="11" t="s">
        <v>59</v>
      </c>
      <c r="M40" s="11" t="s">
        <v>59</v>
      </c>
      <c r="N40" s="11" t="s">
        <v>59</v>
      </c>
      <c r="O40" s="11" t="s">
        <v>59</v>
      </c>
      <c r="P40" s="11" t="s">
        <v>59</v>
      </c>
      <c r="Q40" s="11" t="s">
        <v>59</v>
      </c>
      <c r="R40" s="11" t="s">
        <v>59</v>
      </c>
      <c r="S40" s="11" t="s">
        <v>59</v>
      </c>
      <c r="T40" s="11" t="s">
        <v>59</v>
      </c>
      <c r="U40" s="11" t="s">
        <v>59</v>
      </c>
      <c r="V40" s="11" t="s">
        <v>59</v>
      </c>
      <c r="W40" s="11" t="s">
        <v>59</v>
      </c>
      <c r="X40" s="11" t="s">
        <v>59</v>
      </c>
      <c r="Y40" s="11" t="s">
        <v>61</v>
      </c>
      <c r="Z40" s="11" t="s">
        <v>61</v>
      </c>
      <c r="AA40" s="11" t="s">
        <v>61</v>
      </c>
      <c r="AB40" s="11" t="s">
        <v>61</v>
      </c>
    </row>
    <row r="41" spans="1:28" ht="10.5" customHeight="1">
      <c r="A41" s="265"/>
      <c r="B41" s="260"/>
      <c r="C41" s="11" t="s">
        <v>243</v>
      </c>
      <c r="D41" s="11">
        <v>96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 t="s">
        <v>61</v>
      </c>
      <c r="Z41" s="11" t="s">
        <v>61</v>
      </c>
      <c r="AA41" s="11" t="s">
        <v>61</v>
      </c>
      <c r="AB41" s="11" t="s">
        <v>61</v>
      </c>
    </row>
    <row r="42" spans="1:28" ht="10.5" customHeight="1">
      <c r="A42" s="265"/>
      <c r="B42" s="260"/>
      <c r="C42" s="11" t="s">
        <v>839</v>
      </c>
      <c r="D42" s="11">
        <v>103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 t="s">
        <v>61</v>
      </c>
      <c r="Z42" s="11" t="s">
        <v>61</v>
      </c>
      <c r="AA42" s="11" t="s">
        <v>61</v>
      </c>
      <c r="AB42" s="11" t="s">
        <v>61</v>
      </c>
    </row>
    <row r="43" spans="1:28" ht="15.75" customHeight="1">
      <c r="A43" s="33"/>
      <c r="B43" s="34"/>
      <c r="C43" s="1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24.75" customHeight="1">
      <c r="A44" s="249" t="s">
        <v>1205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50"/>
    </row>
    <row r="45" spans="1:28" ht="10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/>
      <c r="AB45" s="10"/>
    </row>
    <row r="46" spans="1:28" ht="10.5" customHeight="1">
      <c r="A46" s="252" t="s">
        <v>308</v>
      </c>
      <c r="B46" s="253"/>
      <c r="C46" s="253"/>
      <c r="D46" s="254"/>
      <c r="E46" s="252" t="s">
        <v>35</v>
      </c>
      <c r="F46" s="253"/>
      <c r="G46" s="253"/>
      <c r="H46" s="253"/>
      <c r="I46" s="254"/>
      <c r="J46" s="252" t="s">
        <v>105</v>
      </c>
      <c r="K46" s="253"/>
      <c r="L46" s="253"/>
      <c r="M46" s="254"/>
      <c r="N46" s="252" t="s">
        <v>283</v>
      </c>
      <c r="O46" s="253"/>
      <c r="P46" s="253"/>
      <c r="Q46" s="254"/>
      <c r="R46" s="252" t="s">
        <v>284</v>
      </c>
      <c r="S46" s="255"/>
      <c r="T46" s="255"/>
      <c r="U46" s="255"/>
      <c r="V46" s="256"/>
      <c r="W46" s="252" t="s">
        <v>285</v>
      </c>
      <c r="X46" s="255"/>
      <c r="Y46" s="255"/>
      <c r="Z46" s="256"/>
      <c r="AA46" s="251" t="s">
        <v>286</v>
      </c>
      <c r="AB46" s="251"/>
    </row>
    <row r="47" spans="1:28" ht="10.5" customHeight="1">
      <c r="A47" s="266" t="s">
        <v>287</v>
      </c>
      <c r="B47" s="267"/>
      <c r="C47" s="267"/>
      <c r="D47" s="268"/>
      <c r="E47" s="12" t="s">
        <v>1206</v>
      </c>
      <c r="F47" s="13">
        <v>5</v>
      </c>
      <c r="G47" s="14">
        <v>12</v>
      </c>
      <c r="H47" s="13">
        <v>19</v>
      </c>
      <c r="I47" s="12" t="s">
        <v>1207</v>
      </c>
      <c r="J47" s="13">
        <v>3</v>
      </c>
      <c r="K47" s="14">
        <v>10</v>
      </c>
      <c r="L47" s="13">
        <v>17</v>
      </c>
      <c r="M47" s="14">
        <v>24</v>
      </c>
      <c r="N47" s="15" t="s">
        <v>1208</v>
      </c>
      <c r="O47" s="14">
        <v>7</v>
      </c>
      <c r="P47" s="13">
        <v>14</v>
      </c>
      <c r="Q47" s="14">
        <v>21</v>
      </c>
      <c r="R47" s="16" t="s">
        <v>1209</v>
      </c>
      <c r="S47" s="17">
        <v>5</v>
      </c>
      <c r="T47" s="18">
        <v>12</v>
      </c>
      <c r="U47" s="17">
        <v>19</v>
      </c>
      <c r="V47" s="16" t="s">
        <v>1207</v>
      </c>
      <c r="W47" s="17">
        <v>2</v>
      </c>
      <c r="X47" s="18">
        <v>9</v>
      </c>
      <c r="Y47" s="17">
        <v>16</v>
      </c>
      <c r="Z47" s="18">
        <v>23</v>
      </c>
      <c r="AA47" s="12" t="s">
        <v>1210</v>
      </c>
      <c r="AB47" s="14">
        <v>6</v>
      </c>
    </row>
    <row r="48" spans="1:28" ht="10.5" customHeight="1">
      <c r="A48" s="269"/>
      <c r="B48" s="270"/>
      <c r="C48" s="270"/>
      <c r="D48" s="271"/>
      <c r="E48" s="17" t="s">
        <v>288</v>
      </c>
      <c r="F48" s="18" t="s">
        <v>288</v>
      </c>
      <c r="G48" s="17" t="s">
        <v>288</v>
      </c>
      <c r="H48" s="18" t="s">
        <v>288</v>
      </c>
      <c r="I48" s="17" t="s">
        <v>288</v>
      </c>
      <c r="J48" s="18" t="s">
        <v>288</v>
      </c>
      <c r="K48" s="17" t="s">
        <v>288</v>
      </c>
      <c r="L48" s="18" t="s">
        <v>288</v>
      </c>
      <c r="M48" s="17" t="s">
        <v>288</v>
      </c>
      <c r="N48" s="18" t="s">
        <v>288</v>
      </c>
      <c r="O48" s="17" t="s">
        <v>288</v>
      </c>
      <c r="P48" s="18" t="s">
        <v>288</v>
      </c>
      <c r="Q48" s="17" t="s">
        <v>288</v>
      </c>
      <c r="R48" s="18" t="s">
        <v>288</v>
      </c>
      <c r="S48" s="17" t="s">
        <v>288</v>
      </c>
      <c r="T48" s="18" t="s">
        <v>288</v>
      </c>
      <c r="U48" s="19" t="s">
        <v>288</v>
      </c>
      <c r="V48" s="17" t="s">
        <v>288</v>
      </c>
      <c r="W48" s="20" t="s">
        <v>288</v>
      </c>
      <c r="X48" s="18" t="s">
        <v>288</v>
      </c>
      <c r="Y48" s="17" t="s">
        <v>288</v>
      </c>
      <c r="Z48" s="18" t="s">
        <v>288</v>
      </c>
      <c r="AA48" s="17" t="s">
        <v>288</v>
      </c>
      <c r="AB48" s="17" t="s">
        <v>288</v>
      </c>
    </row>
    <row r="49" spans="1:28" ht="10.5" customHeight="1">
      <c r="A49" s="272"/>
      <c r="B49" s="273"/>
      <c r="C49" s="273"/>
      <c r="D49" s="274"/>
      <c r="E49" s="21" t="s">
        <v>835</v>
      </c>
      <c r="F49" s="22">
        <v>9</v>
      </c>
      <c r="G49" s="23">
        <v>16</v>
      </c>
      <c r="H49" s="21" t="s">
        <v>1211</v>
      </c>
      <c r="I49" s="21" t="s">
        <v>1212</v>
      </c>
      <c r="J49" s="22">
        <v>7</v>
      </c>
      <c r="K49" s="21" t="s">
        <v>1213</v>
      </c>
      <c r="L49" s="22">
        <v>21</v>
      </c>
      <c r="M49" s="21" t="s">
        <v>1214</v>
      </c>
      <c r="N49" s="22">
        <v>4</v>
      </c>
      <c r="O49" s="21" t="s">
        <v>1215</v>
      </c>
      <c r="P49" s="22">
        <v>18</v>
      </c>
      <c r="Q49" s="21" t="s">
        <v>1216</v>
      </c>
      <c r="R49" s="24" t="s">
        <v>835</v>
      </c>
      <c r="S49" s="23">
        <v>9</v>
      </c>
      <c r="T49" s="22">
        <v>16</v>
      </c>
      <c r="U49" s="23">
        <v>23</v>
      </c>
      <c r="V49" s="24" t="s">
        <v>1212</v>
      </c>
      <c r="W49" s="23">
        <v>6</v>
      </c>
      <c r="X49" s="24" t="s">
        <v>1217</v>
      </c>
      <c r="Y49" s="23">
        <v>20</v>
      </c>
      <c r="Z49" s="24" t="s">
        <v>1203</v>
      </c>
      <c r="AA49" s="21" t="s">
        <v>836</v>
      </c>
      <c r="AB49" s="21" t="s">
        <v>1204</v>
      </c>
    </row>
    <row r="50" spans="1:28" ht="10.5" customHeight="1">
      <c r="A50" s="252" t="s">
        <v>289</v>
      </c>
      <c r="B50" s="253"/>
      <c r="C50" s="253"/>
      <c r="D50" s="254"/>
      <c r="E50" s="11">
        <v>1</v>
      </c>
      <c r="F50" s="11">
        <v>2</v>
      </c>
      <c r="G50" s="11">
        <v>3</v>
      </c>
      <c r="H50" s="11">
        <v>4</v>
      </c>
      <c r="I50" s="11">
        <v>5</v>
      </c>
      <c r="J50" s="11">
        <v>6</v>
      </c>
      <c r="K50" s="11">
        <v>7</v>
      </c>
      <c r="L50" s="11">
        <v>8</v>
      </c>
      <c r="M50" s="11">
        <v>9</v>
      </c>
      <c r="N50" s="11">
        <v>10</v>
      </c>
      <c r="O50" s="11">
        <v>11</v>
      </c>
      <c r="P50" s="11">
        <v>12</v>
      </c>
      <c r="Q50" s="11">
        <v>13</v>
      </c>
      <c r="R50" s="11">
        <v>14</v>
      </c>
      <c r="S50" s="11">
        <v>15</v>
      </c>
      <c r="T50" s="11">
        <v>16</v>
      </c>
      <c r="U50" s="11">
        <v>17</v>
      </c>
      <c r="V50" s="11">
        <v>18</v>
      </c>
      <c r="W50" s="11">
        <v>19</v>
      </c>
      <c r="X50" s="11">
        <v>20</v>
      </c>
      <c r="Y50" s="11">
        <v>21</v>
      </c>
      <c r="Z50" s="11">
        <v>22</v>
      </c>
      <c r="AA50" s="11">
        <v>23</v>
      </c>
      <c r="AB50" s="11">
        <v>24</v>
      </c>
    </row>
    <row r="51" spans="1:28" s="4" customFormat="1" ht="10.5" customHeight="1">
      <c r="A51" s="25" t="s">
        <v>290</v>
      </c>
      <c r="B51" s="25" t="s">
        <v>291</v>
      </c>
      <c r="C51" s="26" t="s">
        <v>292</v>
      </c>
      <c r="D51" s="25" t="s">
        <v>293</v>
      </c>
      <c r="E51" s="25" t="s">
        <v>294</v>
      </c>
      <c r="F51" s="25"/>
      <c r="G51" s="25" t="s">
        <v>837</v>
      </c>
      <c r="H51" s="25"/>
      <c r="I51" s="25"/>
      <c r="J51" s="25" t="s">
        <v>295</v>
      </c>
      <c r="K51" s="25"/>
      <c r="L51" s="25"/>
      <c r="M51" s="25"/>
      <c r="N51" s="25"/>
      <c r="O51" s="27"/>
      <c r="P51" s="25"/>
      <c r="Q51" s="25"/>
      <c r="R51" s="25"/>
      <c r="S51" s="25"/>
      <c r="T51" s="25"/>
      <c r="U51" s="25"/>
      <c r="V51" s="25" t="s">
        <v>296</v>
      </c>
      <c r="W51" s="25"/>
      <c r="X51" s="25"/>
      <c r="Y51" s="25" t="s">
        <v>297</v>
      </c>
      <c r="Z51" s="25" t="s">
        <v>297</v>
      </c>
      <c r="AA51" s="25" t="s">
        <v>297</v>
      </c>
      <c r="AB51" s="25" t="s">
        <v>297</v>
      </c>
    </row>
    <row r="52" spans="1:28" ht="10.5" customHeight="1">
      <c r="A52" s="265" t="s">
        <v>309</v>
      </c>
      <c r="B52" s="260" t="s">
        <v>310</v>
      </c>
      <c r="C52" s="29" t="s">
        <v>106</v>
      </c>
      <c r="D52" s="11">
        <v>12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11"/>
      <c r="S52" s="35"/>
      <c r="T52" s="35"/>
      <c r="U52" s="35"/>
      <c r="V52" s="35"/>
      <c r="W52" s="3"/>
      <c r="X52" s="3"/>
      <c r="Y52" s="11" t="s">
        <v>61</v>
      </c>
      <c r="Z52" s="11" t="s">
        <v>61</v>
      </c>
      <c r="AA52" s="11" t="s">
        <v>61</v>
      </c>
      <c r="AB52" s="11" t="s">
        <v>61</v>
      </c>
    </row>
    <row r="53" spans="1:28" ht="10.5" customHeight="1">
      <c r="A53" s="265"/>
      <c r="B53" s="260"/>
      <c r="C53" s="11" t="s">
        <v>243</v>
      </c>
      <c r="D53" s="11">
        <v>40</v>
      </c>
      <c r="E53" s="11"/>
      <c r="F53" s="11"/>
      <c r="G53" s="11"/>
      <c r="H53" s="1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11"/>
      <c r="U53" s="11"/>
      <c r="V53" s="11"/>
      <c r="W53" s="11"/>
      <c r="X53" s="11"/>
      <c r="Y53" s="11" t="s">
        <v>61</v>
      </c>
      <c r="Z53" s="11" t="s">
        <v>61</v>
      </c>
      <c r="AA53" s="11" t="s">
        <v>61</v>
      </c>
      <c r="AB53" s="11" t="s">
        <v>61</v>
      </c>
    </row>
    <row r="54" spans="1:28" ht="10.5" customHeight="1">
      <c r="A54" s="265"/>
      <c r="B54" s="260"/>
      <c r="C54" s="11" t="s">
        <v>839</v>
      </c>
      <c r="D54" s="11">
        <v>42</v>
      </c>
      <c r="E54" s="11"/>
      <c r="F54" s="11"/>
      <c r="G54" s="11"/>
      <c r="H54" s="1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11"/>
      <c r="U54" s="11"/>
      <c r="V54" s="11"/>
      <c r="W54" s="11"/>
      <c r="X54" s="11"/>
      <c r="Y54" s="11" t="s">
        <v>61</v>
      </c>
      <c r="Z54" s="11" t="s">
        <v>61</v>
      </c>
      <c r="AA54" s="11" t="s">
        <v>61</v>
      </c>
      <c r="AB54" s="11" t="s">
        <v>61</v>
      </c>
    </row>
    <row r="55" spans="1:28" ht="10.5" customHeight="1">
      <c r="A55" s="265"/>
      <c r="B55" s="28" t="s">
        <v>311</v>
      </c>
      <c r="C55" s="36" t="s">
        <v>106</v>
      </c>
      <c r="D55" s="11">
        <v>10</v>
      </c>
      <c r="E55" s="11"/>
      <c r="F55" s="11"/>
      <c r="G55" s="11"/>
      <c r="H55" s="1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5"/>
      <c r="T55" s="35"/>
      <c r="U55" s="35"/>
      <c r="V55" s="35"/>
      <c r="W55" s="3"/>
      <c r="X55" s="3"/>
      <c r="Y55" s="11" t="s">
        <v>61</v>
      </c>
      <c r="Z55" s="11" t="s">
        <v>61</v>
      </c>
      <c r="AA55" s="11" t="s">
        <v>61</v>
      </c>
      <c r="AB55" s="11" t="s">
        <v>61</v>
      </c>
    </row>
    <row r="56" spans="1:28" ht="10.5" customHeight="1">
      <c r="A56" s="265"/>
      <c r="B56" s="28" t="s">
        <v>312</v>
      </c>
      <c r="C56" s="29" t="s">
        <v>106</v>
      </c>
      <c r="D56" s="11">
        <v>10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35"/>
      <c r="T56" s="35"/>
      <c r="U56" s="35"/>
      <c r="V56" s="35"/>
      <c r="W56" s="3"/>
      <c r="X56" s="3"/>
      <c r="Y56" s="11" t="s">
        <v>61</v>
      </c>
      <c r="Z56" s="11" t="s">
        <v>61</v>
      </c>
      <c r="AA56" s="11" t="s">
        <v>61</v>
      </c>
      <c r="AB56" s="11" t="s">
        <v>61</v>
      </c>
    </row>
    <row r="57" spans="1:28" ht="10.5" customHeight="1">
      <c r="A57" s="265"/>
      <c r="B57" s="260" t="s">
        <v>313</v>
      </c>
      <c r="C57" s="29" t="s">
        <v>106</v>
      </c>
      <c r="D57" s="11">
        <v>28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1"/>
      <c r="S57" s="35"/>
      <c r="T57" s="35"/>
      <c r="U57" s="35"/>
      <c r="V57" s="35"/>
      <c r="W57" s="3"/>
      <c r="X57" s="3"/>
      <c r="Y57" s="11" t="s">
        <v>61</v>
      </c>
      <c r="Z57" s="11" t="s">
        <v>61</v>
      </c>
      <c r="AA57" s="11" t="s">
        <v>61</v>
      </c>
      <c r="AB57" s="11" t="s">
        <v>61</v>
      </c>
    </row>
    <row r="58" spans="1:28" ht="10.5" customHeight="1">
      <c r="A58" s="265"/>
      <c r="B58" s="260"/>
      <c r="C58" s="11" t="s">
        <v>243</v>
      </c>
      <c r="D58" s="11">
        <v>29</v>
      </c>
      <c r="E58" s="11"/>
      <c r="F58" s="11"/>
      <c r="G58" s="11"/>
      <c r="H58" s="1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11"/>
      <c r="U58" s="11"/>
      <c r="V58" s="11"/>
      <c r="W58" s="11"/>
      <c r="X58" s="11"/>
      <c r="Y58" s="11" t="s">
        <v>61</v>
      </c>
      <c r="Z58" s="11" t="s">
        <v>61</v>
      </c>
      <c r="AA58" s="11" t="s">
        <v>61</v>
      </c>
      <c r="AB58" s="11" t="s">
        <v>61</v>
      </c>
    </row>
    <row r="59" spans="1:28" ht="10.5" customHeight="1">
      <c r="A59" s="265"/>
      <c r="B59" s="260"/>
      <c r="C59" s="11" t="s">
        <v>839</v>
      </c>
      <c r="D59" s="11">
        <v>35</v>
      </c>
      <c r="E59" s="11"/>
      <c r="F59" s="11"/>
      <c r="G59" s="11"/>
      <c r="H59" s="1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11"/>
      <c r="U59" s="11"/>
      <c r="V59" s="11"/>
      <c r="W59" s="11"/>
      <c r="X59" s="11"/>
      <c r="Y59" s="11" t="s">
        <v>61</v>
      </c>
      <c r="Z59" s="11" t="s">
        <v>61</v>
      </c>
      <c r="AA59" s="11" t="s">
        <v>61</v>
      </c>
      <c r="AB59" s="11" t="s">
        <v>61</v>
      </c>
    </row>
    <row r="60" spans="1:28" ht="10.5" customHeight="1">
      <c r="A60" s="257" t="s">
        <v>314</v>
      </c>
      <c r="B60" s="260" t="s">
        <v>315</v>
      </c>
      <c r="C60" s="29" t="s">
        <v>106</v>
      </c>
      <c r="D60" s="11">
        <v>20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3" t="s">
        <v>281</v>
      </c>
      <c r="Q60" s="3" t="s">
        <v>281</v>
      </c>
      <c r="R60" s="3" t="s">
        <v>281</v>
      </c>
      <c r="S60" s="3" t="s">
        <v>281</v>
      </c>
      <c r="T60" s="3" t="s">
        <v>281</v>
      </c>
      <c r="U60" s="3" t="s">
        <v>281</v>
      </c>
      <c r="V60" s="3" t="s">
        <v>281</v>
      </c>
      <c r="W60" s="3" t="s">
        <v>281</v>
      </c>
      <c r="X60" s="3" t="s">
        <v>281</v>
      </c>
      <c r="Y60" s="11" t="s">
        <v>61</v>
      </c>
      <c r="Z60" s="11" t="s">
        <v>61</v>
      </c>
      <c r="AA60" s="11" t="s">
        <v>61</v>
      </c>
      <c r="AB60" s="11" t="s">
        <v>61</v>
      </c>
    </row>
    <row r="61" spans="1:28" ht="10.5" customHeight="1">
      <c r="A61" s="258"/>
      <c r="B61" s="260"/>
      <c r="C61" s="11" t="s">
        <v>243</v>
      </c>
      <c r="D61" s="11">
        <v>27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 t="s">
        <v>61</v>
      </c>
      <c r="Z61" s="11" t="s">
        <v>61</v>
      </c>
      <c r="AA61" s="11" t="s">
        <v>61</v>
      </c>
      <c r="AB61" s="11" t="s">
        <v>61</v>
      </c>
    </row>
    <row r="62" spans="1:28" ht="10.5" customHeight="1">
      <c r="A62" s="258"/>
      <c r="B62" s="260"/>
      <c r="C62" s="11" t="s">
        <v>839</v>
      </c>
      <c r="D62" s="11">
        <v>29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 t="s">
        <v>61</v>
      </c>
      <c r="Z62" s="11" t="s">
        <v>61</v>
      </c>
      <c r="AA62" s="11" t="s">
        <v>61</v>
      </c>
      <c r="AB62" s="11" t="s">
        <v>61</v>
      </c>
    </row>
    <row r="63" spans="1:28" ht="10.5" customHeight="1">
      <c r="A63" s="258"/>
      <c r="B63" s="260" t="s">
        <v>316</v>
      </c>
      <c r="C63" s="29" t="s">
        <v>106</v>
      </c>
      <c r="D63" s="11">
        <v>73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3" t="s">
        <v>281</v>
      </c>
      <c r="Q63" s="3" t="s">
        <v>281</v>
      </c>
      <c r="R63" s="3" t="s">
        <v>281</v>
      </c>
      <c r="S63" s="3" t="s">
        <v>281</v>
      </c>
      <c r="T63" s="3" t="s">
        <v>281</v>
      </c>
      <c r="U63" s="3" t="s">
        <v>281</v>
      </c>
      <c r="V63" s="3" t="s">
        <v>281</v>
      </c>
      <c r="W63" s="3" t="s">
        <v>281</v>
      </c>
      <c r="X63" s="3" t="s">
        <v>281</v>
      </c>
      <c r="Y63" s="11" t="s">
        <v>61</v>
      </c>
      <c r="Z63" s="11" t="s">
        <v>61</v>
      </c>
      <c r="AA63" s="11" t="s">
        <v>61</v>
      </c>
      <c r="AB63" s="11" t="s">
        <v>61</v>
      </c>
    </row>
    <row r="64" spans="1:28" ht="10.5" customHeight="1">
      <c r="A64" s="258"/>
      <c r="B64" s="260"/>
      <c r="C64" s="11" t="s">
        <v>243</v>
      </c>
      <c r="D64" s="11">
        <v>70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 t="s">
        <v>61</v>
      </c>
      <c r="Z64" s="11" t="s">
        <v>61</v>
      </c>
      <c r="AA64" s="11" t="s">
        <v>61</v>
      </c>
      <c r="AB64" s="11" t="s">
        <v>61</v>
      </c>
    </row>
    <row r="65" spans="1:28" ht="10.5" customHeight="1">
      <c r="A65" s="258"/>
      <c r="B65" s="260"/>
      <c r="C65" s="11" t="s">
        <v>839</v>
      </c>
      <c r="D65" s="11">
        <v>82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 t="s">
        <v>61</v>
      </c>
      <c r="Z65" s="11" t="s">
        <v>61</v>
      </c>
      <c r="AA65" s="11" t="s">
        <v>61</v>
      </c>
      <c r="AB65" s="11" t="s">
        <v>61</v>
      </c>
    </row>
    <row r="66" spans="1:28" ht="10.5" customHeight="1">
      <c r="A66" s="258"/>
      <c r="B66" s="32" t="s">
        <v>317</v>
      </c>
      <c r="C66" s="29" t="s">
        <v>106</v>
      </c>
      <c r="D66" s="11">
        <v>11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 t="s">
        <v>61</v>
      </c>
      <c r="Z66" s="11" t="s">
        <v>61</v>
      </c>
      <c r="AA66" s="11" t="s">
        <v>61</v>
      </c>
      <c r="AB66" s="11" t="s">
        <v>61</v>
      </c>
    </row>
    <row r="67" spans="1:28" ht="10.5" customHeight="1">
      <c r="A67" s="265" t="s">
        <v>318</v>
      </c>
      <c r="B67" s="260" t="s">
        <v>319</v>
      </c>
      <c r="C67" s="29" t="s">
        <v>107</v>
      </c>
      <c r="D67" s="11">
        <v>26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 t="s">
        <v>61</v>
      </c>
      <c r="Z67" s="11" t="s">
        <v>61</v>
      </c>
      <c r="AA67" s="11" t="s">
        <v>61</v>
      </c>
      <c r="AB67" s="11" t="s">
        <v>61</v>
      </c>
    </row>
    <row r="68" spans="1:28" ht="10.5" customHeight="1">
      <c r="A68" s="265"/>
      <c r="B68" s="260"/>
      <c r="C68" s="29" t="s">
        <v>106</v>
      </c>
      <c r="D68" s="11">
        <v>25</v>
      </c>
      <c r="E68" s="11" t="s">
        <v>60</v>
      </c>
      <c r="F68" s="11" t="s">
        <v>934</v>
      </c>
      <c r="G68" s="11" t="s">
        <v>60</v>
      </c>
      <c r="H68" s="11" t="s">
        <v>60</v>
      </c>
      <c r="I68" s="11" t="s">
        <v>60</v>
      </c>
      <c r="J68" s="11" t="s">
        <v>60</v>
      </c>
      <c r="K68" s="11" t="s">
        <v>60</v>
      </c>
      <c r="L68" s="11" t="s">
        <v>60</v>
      </c>
      <c r="M68" s="11" t="s">
        <v>60</v>
      </c>
      <c r="N68" s="11" t="s">
        <v>60</v>
      </c>
      <c r="O68" s="11" t="s">
        <v>60</v>
      </c>
      <c r="P68" s="11" t="s">
        <v>60</v>
      </c>
      <c r="Q68" s="11" t="s">
        <v>60</v>
      </c>
      <c r="R68" s="11" t="s">
        <v>60</v>
      </c>
      <c r="S68" s="11" t="s">
        <v>60</v>
      </c>
      <c r="T68" s="11" t="s">
        <v>60</v>
      </c>
      <c r="U68" s="11" t="s">
        <v>60</v>
      </c>
      <c r="V68" s="11"/>
      <c r="W68" s="11"/>
      <c r="X68" s="11"/>
      <c r="Y68" s="11" t="s">
        <v>61</v>
      </c>
      <c r="Z68" s="11" t="s">
        <v>61</v>
      </c>
      <c r="AA68" s="11" t="s">
        <v>61</v>
      </c>
      <c r="AB68" s="11" t="s">
        <v>61</v>
      </c>
    </row>
    <row r="69" spans="1:28" ht="10.5" customHeight="1">
      <c r="A69" s="265"/>
      <c r="B69" s="260"/>
      <c r="C69" s="11" t="s">
        <v>243</v>
      </c>
      <c r="D69" s="11">
        <v>25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 t="s">
        <v>61</v>
      </c>
      <c r="Z69" s="11" t="s">
        <v>61</v>
      </c>
      <c r="AA69" s="11" t="s">
        <v>61</v>
      </c>
      <c r="AB69" s="11" t="s">
        <v>61</v>
      </c>
    </row>
    <row r="70" spans="1:28" ht="10.5" customHeight="1">
      <c r="A70" s="265"/>
      <c r="B70" s="260"/>
      <c r="C70" s="11" t="s">
        <v>839</v>
      </c>
      <c r="D70" s="11">
        <v>27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 t="s">
        <v>61</v>
      </c>
      <c r="Z70" s="11" t="s">
        <v>61</v>
      </c>
      <c r="AA70" s="11" t="s">
        <v>61</v>
      </c>
      <c r="AB70" s="11" t="s">
        <v>61</v>
      </c>
    </row>
    <row r="71" spans="1:28" ht="10.5" customHeight="1">
      <c r="A71" s="265" t="s">
        <v>320</v>
      </c>
      <c r="B71" s="260" t="s">
        <v>321</v>
      </c>
      <c r="C71" s="29" t="s">
        <v>107</v>
      </c>
      <c r="D71" s="11">
        <v>27</v>
      </c>
      <c r="E71" s="11" t="s">
        <v>59</v>
      </c>
      <c r="F71" s="11" t="s">
        <v>59</v>
      </c>
      <c r="G71" s="11" t="s">
        <v>59</v>
      </c>
      <c r="H71" s="11" t="s">
        <v>59</v>
      </c>
      <c r="I71" s="11" t="s">
        <v>59</v>
      </c>
      <c r="J71" s="11" t="s">
        <v>59</v>
      </c>
      <c r="K71" s="11" t="s">
        <v>59</v>
      </c>
      <c r="L71" s="11" t="s">
        <v>59</v>
      </c>
      <c r="M71" s="11" t="s">
        <v>59</v>
      </c>
      <c r="N71" s="11" t="s">
        <v>59</v>
      </c>
      <c r="O71" s="11" t="s">
        <v>59</v>
      </c>
      <c r="P71" s="11" t="s">
        <v>59</v>
      </c>
      <c r="Q71" s="11" t="s">
        <v>59</v>
      </c>
      <c r="R71" s="11" t="s">
        <v>59</v>
      </c>
      <c r="S71" s="11" t="s">
        <v>59</v>
      </c>
      <c r="T71" s="11" t="s">
        <v>59</v>
      </c>
      <c r="U71" s="11" t="s">
        <v>59</v>
      </c>
      <c r="V71" s="11" t="s">
        <v>59</v>
      </c>
      <c r="W71" s="11" t="s">
        <v>59</v>
      </c>
      <c r="X71" s="11" t="s">
        <v>59</v>
      </c>
      <c r="Y71" s="11" t="s">
        <v>59</v>
      </c>
      <c r="Z71" s="11" t="s">
        <v>59</v>
      </c>
      <c r="AA71" s="11" t="s">
        <v>59</v>
      </c>
      <c r="AB71" s="11" t="s">
        <v>59</v>
      </c>
    </row>
    <row r="72" spans="1:28" ht="10.5" customHeight="1">
      <c r="A72" s="265"/>
      <c r="B72" s="260"/>
      <c r="C72" s="29" t="s">
        <v>106</v>
      </c>
      <c r="D72" s="11">
        <v>29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 t="s">
        <v>60</v>
      </c>
      <c r="W72" s="11" t="s">
        <v>60</v>
      </c>
      <c r="X72" s="11" t="s">
        <v>60</v>
      </c>
      <c r="Y72" s="11" t="s">
        <v>61</v>
      </c>
      <c r="Z72" s="11" t="s">
        <v>61</v>
      </c>
      <c r="AA72" s="11" t="s">
        <v>61</v>
      </c>
      <c r="AB72" s="11" t="s">
        <v>61</v>
      </c>
    </row>
    <row r="73" spans="1:28" ht="10.5" customHeight="1">
      <c r="A73" s="265"/>
      <c r="B73" s="260"/>
      <c r="C73" s="11" t="s">
        <v>243</v>
      </c>
      <c r="D73" s="11">
        <v>29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 t="s">
        <v>61</v>
      </c>
      <c r="Z73" s="11" t="s">
        <v>61</v>
      </c>
      <c r="AA73" s="11" t="s">
        <v>61</v>
      </c>
      <c r="AB73" s="11" t="s">
        <v>61</v>
      </c>
    </row>
    <row r="74" spans="1:28" ht="10.5" customHeight="1">
      <c r="A74" s="265"/>
      <c r="B74" s="260"/>
      <c r="C74" s="11" t="s">
        <v>839</v>
      </c>
      <c r="D74" s="11">
        <v>30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 t="s">
        <v>61</v>
      </c>
      <c r="Z74" s="11" t="s">
        <v>61</v>
      </c>
      <c r="AA74" s="11" t="s">
        <v>61</v>
      </c>
      <c r="AB74" s="11" t="s">
        <v>61</v>
      </c>
    </row>
    <row r="75" spans="1:28" ht="10.5" customHeight="1">
      <c r="A75" s="265"/>
      <c r="B75" s="260" t="s">
        <v>322</v>
      </c>
      <c r="C75" s="29" t="s">
        <v>106</v>
      </c>
      <c r="D75" s="11">
        <v>27</v>
      </c>
      <c r="E75" s="11" t="s">
        <v>59</v>
      </c>
      <c r="F75" s="11" t="s">
        <v>59</v>
      </c>
      <c r="G75" s="11" t="s">
        <v>59</v>
      </c>
      <c r="H75" s="11" t="s">
        <v>59</v>
      </c>
      <c r="I75" s="11" t="s">
        <v>59</v>
      </c>
      <c r="J75" s="11" t="s">
        <v>59</v>
      </c>
      <c r="K75" s="11" t="s">
        <v>59</v>
      </c>
      <c r="L75" s="11" t="s">
        <v>59</v>
      </c>
      <c r="M75" s="11" t="s">
        <v>59</v>
      </c>
      <c r="N75" s="11" t="s">
        <v>59</v>
      </c>
      <c r="O75" s="11" t="s">
        <v>59</v>
      </c>
      <c r="P75" s="11" t="s">
        <v>59</v>
      </c>
      <c r="Q75" s="11" t="s">
        <v>59</v>
      </c>
      <c r="R75" s="11" t="s">
        <v>59</v>
      </c>
      <c r="S75" s="11" t="s">
        <v>59</v>
      </c>
      <c r="T75" s="11" t="s">
        <v>59</v>
      </c>
      <c r="U75" s="11" t="s">
        <v>59</v>
      </c>
      <c r="V75" s="11" t="s">
        <v>59</v>
      </c>
      <c r="W75" s="11" t="s">
        <v>59</v>
      </c>
      <c r="X75" s="11" t="s">
        <v>59</v>
      </c>
      <c r="Y75" s="11" t="s">
        <v>59</v>
      </c>
      <c r="Z75" s="11" t="s">
        <v>59</v>
      </c>
      <c r="AA75" s="11" t="s">
        <v>59</v>
      </c>
      <c r="AB75" s="11" t="s">
        <v>59</v>
      </c>
    </row>
    <row r="76" spans="1:28" ht="10.5" customHeight="1">
      <c r="A76" s="265"/>
      <c r="B76" s="260"/>
      <c r="C76" s="11" t="s">
        <v>243</v>
      </c>
      <c r="D76" s="11">
        <v>28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 t="s">
        <v>60</v>
      </c>
      <c r="X76" s="11" t="s">
        <v>60</v>
      </c>
      <c r="Y76" s="11" t="s">
        <v>61</v>
      </c>
      <c r="Z76" s="11" t="s">
        <v>61</v>
      </c>
      <c r="AA76" s="11" t="s">
        <v>61</v>
      </c>
      <c r="AB76" s="11" t="s">
        <v>61</v>
      </c>
    </row>
    <row r="77" spans="1:28" ht="10.5" customHeight="1">
      <c r="A77" s="265"/>
      <c r="B77" s="260"/>
      <c r="C77" s="11" t="s">
        <v>839</v>
      </c>
      <c r="D77" s="11">
        <v>30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 t="s">
        <v>61</v>
      </c>
      <c r="Z77" s="11" t="s">
        <v>61</v>
      </c>
      <c r="AA77" s="11" t="s">
        <v>61</v>
      </c>
      <c r="AB77" s="11" t="s">
        <v>61</v>
      </c>
    </row>
    <row r="78" spans="1:28" ht="10.5" customHeight="1">
      <c r="A78" s="265" t="s">
        <v>323</v>
      </c>
      <c r="B78" s="260" t="s">
        <v>324</v>
      </c>
      <c r="C78" s="11" t="s">
        <v>243</v>
      </c>
      <c r="D78" s="11">
        <v>412</v>
      </c>
      <c r="E78" s="11" t="s">
        <v>62</v>
      </c>
      <c r="F78" s="11" t="s">
        <v>62</v>
      </c>
      <c r="G78" s="11" t="s">
        <v>62</v>
      </c>
      <c r="H78" s="11" t="s">
        <v>62</v>
      </c>
      <c r="I78" s="11" t="s">
        <v>62</v>
      </c>
      <c r="J78" s="11" t="s">
        <v>62</v>
      </c>
      <c r="K78" s="11" t="s">
        <v>62</v>
      </c>
      <c r="L78" s="11" t="s">
        <v>62</v>
      </c>
      <c r="M78" s="11" t="s">
        <v>62</v>
      </c>
      <c r="N78" s="11" t="s">
        <v>62</v>
      </c>
      <c r="O78" s="11" t="s">
        <v>62</v>
      </c>
      <c r="P78" s="11" t="s">
        <v>62</v>
      </c>
      <c r="Q78" s="11" t="s">
        <v>62</v>
      </c>
      <c r="R78" s="11" t="s">
        <v>62</v>
      </c>
      <c r="S78" s="11" t="s">
        <v>62</v>
      </c>
      <c r="T78" s="11" t="s">
        <v>62</v>
      </c>
      <c r="U78" s="11" t="s">
        <v>62</v>
      </c>
      <c r="V78" s="11" t="s">
        <v>62</v>
      </c>
      <c r="W78" s="11" t="s">
        <v>62</v>
      </c>
      <c r="X78" s="11" t="s">
        <v>62</v>
      </c>
      <c r="Y78" s="11" t="s">
        <v>62</v>
      </c>
      <c r="Z78" s="11" t="s">
        <v>62</v>
      </c>
      <c r="AA78" s="11" t="s">
        <v>62</v>
      </c>
      <c r="AB78" s="11" t="s">
        <v>62</v>
      </c>
    </row>
    <row r="79" spans="1:28" ht="10.5" customHeight="1">
      <c r="A79" s="265"/>
      <c r="B79" s="260"/>
      <c r="C79" s="11" t="s">
        <v>839</v>
      </c>
      <c r="D79" s="11">
        <v>418</v>
      </c>
      <c r="E79" s="11" t="s">
        <v>62</v>
      </c>
      <c r="F79" s="11" t="s">
        <v>62</v>
      </c>
      <c r="G79" s="11" t="s">
        <v>62</v>
      </c>
      <c r="H79" s="11" t="s">
        <v>62</v>
      </c>
      <c r="I79" s="11" t="s">
        <v>62</v>
      </c>
      <c r="J79" s="11" t="s">
        <v>62</v>
      </c>
      <c r="K79" s="11" t="s">
        <v>62</v>
      </c>
      <c r="L79" s="11" t="s">
        <v>62</v>
      </c>
      <c r="M79" s="11" t="s">
        <v>62</v>
      </c>
      <c r="N79" s="11" t="s">
        <v>62</v>
      </c>
      <c r="O79" s="11" t="s">
        <v>62</v>
      </c>
      <c r="P79" s="11" t="s">
        <v>62</v>
      </c>
      <c r="Q79" s="11" t="s">
        <v>62</v>
      </c>
      <c r="R79" s="11" t="s">
        <v>62</v>
      </c>
      <c r="S79" s="11" t="s">
        <v>62</v>
      </c>
      <c r="T79" s="11" t="s">
        <v>62</v>
      </c>
      <c r="U79" s="11" t="s">
        <v>62</v>
      </c>
      <c r="V79" s="11" t="s">
        <v>62</v>
      </c>
      <c r="W79" s="11" t="s">
        <v>62</v>
      </c>
      <c r="X79" s="11" t="s">
        <v>62</v>
      </c>
      <c r="Y79" s="11" t="s">
        <v>62</v>
      </c>
      <c r="Z79" s="11" t="s">
        <v>62</v>
      </c>
      <c r="AA79" s="11" t="s">
        <v>62</v>
      </c>
      <c r="AB79" s="11" t="s">
        <v>62</v>
      </c>
    </row>
    <row r="80" spans="1:28" ht="10.5" customHeight="1">
      <c r="A80" s="265"/>
      <c r="B80" s="260"/>
      <c r="C80" s="11" t="s">
        <v>838</v>
      </c>
      <c r="D80" s="11">
        <v>360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31"/>
      <c r="X80" s="11"/>
      <c r="Y80" s="11" t="s">
        <v>61</v>
      </c>
      <c r="Z80" s="11" t="s">
        <v>61</v>
      </c>
      <c r="AA80" s="11" t="s">
        <v>61</v>
      </c>
      <c r="AB80" s="11" t="s">
        <v>61</v>
      </c>
    </row>
    <row r="81" spans="1:28" ht="10.5" customHeight="1">
      <c r="A81" s="265"/>
      <c r="B81" s="260" t="s">
        <v>325</v>
      </c>
      <c r="C81" s="11" t="s">
        <v>243</v>
      </c>
      <c r="D81" s="11">
        <v>956</v>
      </c>
      <c r="E81" s="11" t="s">
        <v>62</v>
      </c>
      <c r="F81" s="11" t="s">
        <v>62</v>
      </c>
      <c r="G81" s="11" t="s">
        <v>62</v>
      </c>
      <c r="H81" s="11" t="s">
        <v>62</v>
      </c>
      <c r="I81" s="11" t="s">
        <v>62</v>
      </c>
      <c r="J81" s="11" t="s">
        <v>62</v>
      </c>
      <c r="K81" s="11" t="s">
        <v>62</v>
      </c>
      <c r="L81" s="11" t="s">
        <v>62</v>
      </c>
      <c r="M81" s="11" t="s">
        <v>62</v>
      </c>
      <c r="N81" s="11" t="s">
        <v>62</v>
      </c>
      <c r="O81" s="11" t="s">
        <v>62</v>
      </c>
      <c r="P81" s="11" t="s">
        <v>62</v>
      </c>
      <c r="Q81" s="11" t="s">
        <v>62</v>
      </c>
      <c r="R81" s="11" t="s">
        <v>62</v>
      </c>
      <c r="S81" s="11" t="s">
        <v>62</v>
      </c>
      <c r="T81" s="11" t="s">
        <v>62</v>
      </c>
      <c r="U81" s="11" t="s">
        <v>62</v>
      </c>
      <c r="V81" s="11" t="s">
        <v>62</v>
      </c>
      <c r="W81" s="11" t="s">
        <v>62</v>
      </c>
      <c r="X81" s="11" t="s">
        <v>62</v>
      </c>
      <c r="Y81" s="11" t="s">
        <v>62</v>
      </c>
      <c r="Z81" s="11" t="s">
        <v>62</v>
      </c>
      <c r="AA81" s="11" t="s">
        <v>62</v>
      </c>
      <c r="AB81" s="11" t="s">
        <v>62</v>
      </c>
    </row>
    <row r="82" spans="1:28" ht="10.5" customHeight="1">
      <c r="A82" s="265"/>
      <c r="B82" s="260"/>
      <c r="C82" s="11" t="s">
        <v>839</v>
      </c>
      <c r="D82" s="11">
        <v>970</v>
      </c>
      <c r="E82" s="11" t="s">
        <v>62</v>
      </c>
      <c r="F82" s="11" t="s">
        <v>62</v>
      </c>
      <c r="G82" s="11" t="s">
        <v>62</v>
      </c>
      <c r="H82" s="11" t="s">
        <v>62</v>
      </c>
      <c r="I82" s="11" t="s">
        <v>62</v>
      </c>
      <c r="J82" s="11" t="s">
        <v>62</v>
      </c>
      <c r="K82" s="11" t="s">
        <v>62</v>
      </c>
      <c r="L82" s="11" t="s">
        <v>62</v>
      </c>
      <c r="M82" s="11" t="s">
        <v>62</v>
      </c>
      <c r="N82" s="11" t="s">
        <v>62</v>
      </c>
      <c r="O82" s="11" t="s">
        <v>62</v>
      </c>
      <c r="P82" s="11" t="s">
        <v>62</v>
      </c>
      <c r="Q82" s="11" t="s">
        <v>62</v>
      </c>
      <c r="R82" s="11" t="s">
        <v>62</v>
      </c>
      <c r="S82" s="11" t="s">
        <v>62</v>
      </c>
      <c r="T82" s="11" t="s">
        <v>62</v>
      </c>
      <c r="U82" s="11" t="s">
        <v>62</v>
      </c>
      <c r="V82" s="11" t="s">
        <v>62</v>
      </c>
      <c r="W82" s="11" t="s">
        <v>62</v>
      </c>
      <c r="X82" s="11" t="s">
        <v>62</v>
      </c>
      <c r="Y82" s="11" t="s">
        <v>62</v>
      </c>
      <c r="Z82" s="11" t="s">
        <v>62</v>
      </c>
      <c r="AA82" s="11" t="s">
        <v>62</v>
      </c>
      <c r="AB82" s="11" t="s">
        <v>62</v>
      </c>
    </row>
    <row r="83" spans="1:28" ht="10.5" customHeight="1">
      <c r="A83" s="265"/>
      <c r="B83" s="260"/>
      <c r="C83" s="11" t="s">
        <v>838</v>
      </c>
      <c r="D83" s="11">
        <v>992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31"/>
      <c r="X83" s="11"/>
      <c r="Y83" s="11" t="s">
        <v>61</v>
      </c>
      <c r="Z83" s="11" t="s">
        <v>61</v>
      </c>
      <c r="AA83" s="11" t="s">
        <v>61</v>
      </c>
      <c r="AB83" s="11" t="s">
        <v>61</v>
      </c>
    </row>
  </sheetData>
  <sheetProtection/>
  <mergeCells count="44">
    <mergeCell ref="B67:B70"/>
    <mergeCell ref="A71:A77"/>
    <mergeCell ref="B71:B74"/>
    <mergeCell ref="B75:B77"/>
    <mergeCell ref="A47:D49"/>
    <mergeCell ref="A50:D50"/>
    <mergeCell ref="A52:A59"/>
    <mergeCell ref="B52:B54"/>
    <mergeCell ref="B57:B59"/>
    <mergeCell ref="A78:A83"/>
    <mergeCell ref="B78:B80"/>
    <mergeCell ref="B81:B83"/>
    <mergeCell ref="B60:B62"/>
    <mergeCell ref="A67:A70"/>
    <mergeCell ref="B28:B31"/>
    <mergeCell ref="B63:B65"/>
    <mergeCell ref="A60:A66"/>
    <mergeCell ref="A39:A42"/>
    <mergeCell ref="B39:B42"/>
    <mergeCell ref="A44:AB44"/>
    <mergeCell ref="A46:D46"/>
    <mergeCell ref="E46:I46"/>
    <mergeCell ref="J46:M46"/>
    <mergeCell ref="N46:Q46"/>
    <mergeCell ref="W4:Z4"/>
    <mergeCell ref="R46:V46"/>
    <mergeCell ref="W46:Z46"/>
    <mergeCell ref="AA46:AB46"/>
    <mergeCell ref="A8:D8"/>
    <mergeCell ref="A10:A38"/>
    <mergeCell ref="B10:B15"/>
    <mergeCell ref="B16:B19"/>
    <mergeCell ref="B20:B23"/>
    <mergeCell ref="B24:B27"/>
    <mergeCell ref="AA4:AB4"/>
    <mergeCell ref="B32:B35"/>
    <mergeCell ref="B36:B38"/>
    <mergeCell ref="A5:D7"/>
    <mergeCell ref="A2:AB2"/>
    <mergeCell ref="A4:D4"/>
    <mergeCell ref="E4:I4"/>
    <mergeCell ref="J4:M4"/>
    <mergeCell ref="N4:Q4"/>
    <mergeCell ref="R4:V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20"/>
  <sheetViews>
    <sheetView zoomScalePageLayoutView="0" workbookViewId="0" topLeftCell="A82">
      <selection activeCell="A57" sqref="A57:B57"/>
    </sheetView>
  </sheetViews>
  <sheetFormatPr defaultColWidth="5.00390625" defaultRowHeight="13.5" customHeight="1"/>
  <cols>
    <col min="1" max="1" width="6.625" style="239" customWidth="1"/>
    <col min="2" max="2" width="13.625" style="240" customWidth="1"/>
    <col min="3" max="4" width="2.875" style="151" customWidth="1"/>
    <col min="5" max="5" width="3.625" style="151" customWidth="1"/>
    <col min="6" max="6" width="2.875" style="151" customWidth="1"/>
    <col min="7" max="7" width="2.875" style="241" customWidth="1"/>
    <col min="8" max="8" width="4.375" style="151" customWidth="1"/>
    <col min="9" max="9" width="5.375" style="242" customWidth="1"/>
    <col min="10" max="10" width="6.625" style="239" customWidth="1"/>
    <col min="11" max="11" width="13.375" style="240" customWidth="1"/>
    <col min="12" max="13" width="2.875" style="151" customWidth="1"/>
    <col min="14" max="14" width="3.625" style="151" customWidth="1"/>
    <col min="15" max="16" width="2.875" style="151" customWidth="1"/>
    <col min="17" max="17" width="4.375" style="151" customWidth="1"/>
    <col min="18" max="18" width="4.75390625" style="242" customWidth="1"/>
    <col min="19" max="16384" width="5.00390625" style="56" customWidth="1"/>
  </cols>
  <sheetData>
    <row r="2" spans="1:18" ht="18" customHeight="1">
      <c r="A2" s="357" t="s">
        <v>840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4" spans="1:18" ht="13.5" customHeight="1">
      <c r="A4" s="277" t="s">
        <v>841</v>
      </c>
      <c r="B4" s="278"/>
      <c r="C4" s="278"/>
      <c r="D4" s="278"/>
      <c r="E4" s="278"/>
      <c r="F4" s="278"/>
      <c r="G4" s="278"/>
      <c r="H4" s="278"/>
      <c r="I4" s="279"/>
      <c r="J4" s="277" t="s">
        <v>841</v>
      </c>
      <c r="K4" s="278"/>
      <c r="L4" s="278"/>
      <c r="M4" s="278"/>
      <c r="N4" s="278"/>
      <c r="O4" s="278"/>
      <c r="P4" s="278"/>
      <c r="Q4" s="278"/>
      <c r="R4" s="279"/>
    </row>
    <row r="5" spans="1:18" ht="13.5" customHeight="1">
      <c r="A5" s="280" t="s">
        <v>843</v>
      </c>
      <c r="B5" s="281"/>
      <c r="C5" s="281"/>
      <c r="D5" s="281"/>
      <c r="E5" s="281"/>
      <c r="F5" s="281"/>
      <c r="G5" s="281"/>
      <c r="H5" s="281"/>
      <c r="I5" s="282"/>
      <c r="J5" s="280" t="s">
        <v>16</v>
      </c>
      <c r="K5" s="281"/>
      <c r="L5" s="281"/>
      <c r="M5" s="281"/>
      <c r="N5" s="281"/>
      <c r="O5" s="281"/>
      <c r="P5" s="281"/>
      <c r="Q5" s="281"/>
      <c r="R5" s="282"/>
    </row>
    <row r="6" spans="1:18" ht="13.5" customHeight="1">
      <c r="A6" s="308" t="s">
        <v>134</v>
      </c>
      <c r="B6" s="309"/>
      <c r="C6" s="309"/>
      <c r="D6" s="309"/>
      <c r="E6" s="309"/>
      <c r="F6" s="309"/>
      <c r="G6" s="309"/>
      <c r="H6" s="309"/>
      <c r="I6" s="310"/>
      <c r="J6" s="308" t="s">
        <v>134</v>
      </c>
      <c r="K6" s="309"/>
      <c r="L6" s="309"/>
      <c r="M6" s="309"/>
      <c r="N6" s="309"/>
      <c r="O6" s="309"/>
      <c r="P6" s="309"/>
      <c r="Q6" s="309"/>
      <c r="R6" s="310"/>
    </row>
    <row r="7" spans="1:18" ht="13.5" customHeight="1">
      <c r="A7" s="275" t="s">
        <v>842</v>
      </c>
      <c r="B7" s="287"/>
      <c r="C7" s="287"/>
      <c r="D7" s="287"/>
      <c r="E7" s="287"/>
      <c r="F7" s="287"/>
      <c r="G7" s="287"/>
      <c r="H7" s="287"/>
      <c r="I7" s="276"/>
      <c r="J7" s="275" t="s">
        <v>842</v>
      </c>
      <c r="K7" s="287"/>
      <c r="L7" s="287"/>
      <c r="M7" s="287"/>
      <c r="N7" s="287"/>
      <c r="O7" s="287"/>
      <c r="P7" s="287"/>
      <c r="Q7" s="287"/>
      <c r="R7" s="276"/>
    </row>
    <row r="8" spans="1:18" ht="13.5" customHeight="1">
      <c r="A8" s="290" t="s">
        <v>18</v>
      </c>
      <c r="B8" s="292" t="s">
        <v>19</v>
      </c>
      <c r="C8" s="283" t="s">
        <v>20</v>
      </c>
      <c r="D8" s="283"/>
      <c r="E8" s="283"/>
      <c r="F8" s="294" t="s">
        <v>21</v>
      </c>
      <c r="G8" s="294" t="s">
        <v>22</v>
      </c>
      <c r="H8" s="305" t="s">
        <v>23</v>
      </c>
      <c r="I8" s="288" t="s">
        <v>24</v>
      </c>
      <c r="J8" s="290" t="s">
        <v>18</v>
      </c>
      <c r="K8" s="292" t="s">
        <v>19</v>
      </c>
      <c r="L8" s="283" t="s">
        <v>20</v>
      </c>
      <c r="M8" s="283"/>
      <c r="N8" s="283"/>
      <c r="O8" s="294" t="s">
        <v>21</v>
      </c>
      <c r="P8" s="294" t="s">
        <v>22</v>
      </c>
      <c r="Q8" s="305" t="s">
        <v>23</v>
      </c>
      <c r="R8" s="288" t="s">
        <v>24</v>
      </c>
    </row>
    <row r="9" spans="1:18" ht="24.75" customHeight="1">
      <c r="A9" s="291"/>
      <c r="B9" s="293"/>
      <c r="C9" s="51" t="s">
        <v>25</v>
      </c>
      <c r="D9" s="51" t="s">
        <v>26</v>
      </c>
      <c r="E9" s="51" t="s">
        <v>27</v>
      </c>
      <c r="F9" s="295"/>
      <c r="G9" s="295"/>
      <c r="H9" s="306"/>
      <c r="I9" s="289"/>
      <c r="J9" s="291"/>
      <c r="K9" s="293"/>
      <c r="L9" s="51" t="s">
        <v>25</v>
      </c>
      <c r="M9" s="51" t="s">
        <v>26</v>
      </c>
      <c r="N9" s="51" t="s">
        <v>27</v>
      </c>
      <c r="O9" s="295"/>
      <c r="P9" s="295"/>
      <c r="Q9" s="306"/>
      <c r="R9" s="289"/>
    </row>
    <row r="10" spans="1:18" ht="13.5" customHeight="1">
      <c r="A10" s="115" t="s">
        <v>282</v>
      </c>
      <c r="B10" s="91" t="s">
        <v>1228</v>
      </c>
      <c r="C10" s="92"/>
      <c r="D10" s="92">
        <v>32</v>
      </c>
      <c r="E10" s="158"/>
      <c r="F10" s="92"/>
      <c r="G10" s="158"/>
      <c r="H10" s="92">
        <v>32</v>
      </c>
      <c r="I10" s="84">
        <v>2</v>
      </c>
      <c r="J10" s="115" t="s">
        <v>282</v>
      </c>
      <c r="K10" s="91" t="s">
        <v>1228</v>
      </c>
      <c r="L10" s="92"/>
      <c r="M10" s="92">
        <v>32</v>
      </c>
      <c r="N10" s="158"/>
      <c r="O10" s="92"/>
      <c r="P10" s="158"/>
      <c r="Q10" s="92">
        <v>32</v>
      </c>
      <c r="R10" s="84">
        <v>2</v>
      </c>
    </row>
    <row r="11" spans="1:18" ht="13.5" customHeight="1">
      <c r="A11" s="104" t="s">
        <v>0</v>
      </c>
      <c r="B11" s="87" t="s">
        <v>1</v>
      </c>
      <c r="C11" s="88">
        <v>24</v>
      </c>
      <c r="D11" s="88"/>
      <c r="E11" s="61"/>
      <c r="F11" s="88"/>
      <c r="G11" s="61"/>
      <c r="H11" s="88">
        <v>24</v>
      </c>
      <c r="I11" s="90">
        <v>1.5</v>
      </c>
      <c r="J11" s="86" t="s">
        <v>245</v>
      </c>
      <c r="K11" s="87" t="s">
        <v>2</v>
      </c>
      <c r="L11" s="88">
        <v>50</v>
      </c>
      <c r="M11" s="88"/>
      <c r="N11" s="61"/>
      <c r="O11" s="88">
        <v>6</v>
      </c>
      <c r="P11" s="61"/>
      <c r="Q11" s="88">
        <v>56</v>
      </c>
      <c r="R11" s="90">
        <v>3.5</v>
      </c>
    </row>
    <row r="12" spans="1:18" ht="13.5" customHeight="1">
      <c r="A12" s="104" t="s">
        <v>1106</v>
      </c>
      <c r="B12" s="87" t="s">
        <v>146</v>
      </c>
      <c r="C12" s="88">
        <v>48</v>
      </c>
      <c r="D12" s="88"/>
      <c r="E12" s="61">
        <v>48</v>
      </c>
      <c r="F12" s="88"/>
      <c r="G12" s="61"/>
      <c r="H12" s="88">
        <f>SUM(C12:G12)</f>
        <v>96</v>
      </c>
      <c r="I12" s="90">
        <v>6</v>
      </c>
      <c r="J12" s="86" t="s">
        <v>3</v>
      </c>
      <c r="K12" s="87" t="s">
        <v>4</v>
      </c>
      <c r="L12" s="88">
        <v>70</v>
      </c>
      <c r="M12" s="88"/>
      <c r="N12" s="61"/>
      <c r="O12" s="88">
        <v>2</v>
      </c>
      <c r="P12" s="61"/>
      <c r="Q12" s="88">
        <v>72</v>
      </c>
      <c r="R12" s="90">
        <v>4.5</v>
      </c>
    </row>
    <row r="13" spans="1:18" ht="13.5" customHeight="1">
      <c r="A13" s="104">
        <v>1001131</v>
      </c>
      <c r="B13" s="87" t="s">
        <v>168</v>
      </c>
      <c r="C13" s="88">
        <v>36</v>
      </c>
      <c r="D13" s="88"/>
      <c r="E13" s="61">
        <v>44</v>
      </c>
      <c r="F13" s="88"/>
      <c r="G13" s="61"/>
      <c r="H13" s="88">
        <f>SUM(C13:F13)</f>
        <v>80</v>
      </c>
      <c r="I13" s="90">
        <v>5</v>
      </c>
      <c r="J13" s="104" t="s">
        <v>1106</v>
      </c>
      <c r="K13" s="87" t="s">
        <v>146</v>
      </c>
      <c r="L13" s="88">
        <v>48</v>
      </c>
      <c r="M13" s="88"/>
      <c r="N13" s="61">
        <v>48</v>
      </c>
      <c r="O13" s="88"/>
      <c r="P13" s="61"/>
      <c r="Q13" s="88">
        <f>SUM(L13:P13)</f>
        <v>96</v>
      </c>
      <c r="R13" s="90">
        <v>6</v>
      </c>
    </row>
    <row r="14" spans="1:18" ht="13.5" customHeight="1">
      <c r="A14" s="104" t="s">
        <v>149</v>
      </c>
      <c r="B14" s="87" t="s">
        <v>142</v>
      </c>
      <c r="C14" s="88">
        <v>74</v>
      </c>
      <c r="D14" s="62">
        <v>4</v>
      </c>
      <c r="E14" s="88">
        <v>42</v>
      </c>
      <c r="F14" s="60"/>
      <c r="G14" s="101"/>
      <c r="H14" s="62">
        <v>120</v>
      </c>
      <c r="I14" s="90">
        <v>7.5</v>
      </c>
      <c r="J14" s="104" t="s">
        <v>72</v>
      </c>
      <c r="K14" s="110" t="s">
        <v>58</v>
      </c>
      <c r="L14" s="101">
        <v>32</v>
      </c>
      <c r="M14" s="61"/>
      <c r="N14" s="101">
        <v>24</v>
      </c>
      <c r="O14" s="61"/>
      <c r="P14" s="101"/>
      <c r="Q14" s="105">
        <v>56</v>
      </c>
      <c r="R14" s="90">
        <v>3.5</v>
      </c>
    </row>
    <row r="15" spans="1:18" ht="13.5" customHeight="1">
      <c r="A15" s="115" t="s">
        <v>5</v>
      </c>
      <c r="B15" s="91" t="s">
        <v>6</v>
      </c>
      <c r="C15" s="92"/>
      <c r="D15" s="92"/>
      <c r="E15" s="158">
        <v>32</v>
      </c>
      <c r="F15" s="92"/>
      <c r="G15" s="158"/>
      <c r="H15" s="92">
        <v>32</v>
      </c>
      <c r="I15" s="84">
        <v>1</v>
      </c>
      <c r="J15" s="104" t="s">
        <v>149</v>
      </c>
      <c r="K15" s="87" t="s">
        <v>142</v>
      </c>
      <c r="L15" s="88">
        <v>74</v>
      </c>
      <c r="M15" s="62">
        <v>4</v>
      </c>
      <c r="N15" s="88">
        <v>42</v>
      </c>
      <c r="O15" s="60"/>
      <c r="P15" s="101"/>
      <c r="Q15" s="62">
        <v>120</v>
      </c>
      <c r="R15" s="90">
        <v>7.5</v>
      </c>
    </row>
    <row r="16" spans="1:18" ht="13.5" customHeight="1">
      <c r="A16" s="104"/>
      <c r="B16" s="76" t="s">
        <v>7</v>
      </c>
      <c r="C16" s="79">
        <v>3</v>
      </c>
      <c r="D16" s="79"/>
      <c r="E16" s="78"/>
      <c r="F16" s="79"/>
      <c r="G16" s="78"/>
      <c r="H16" s="92">
        <v>3</v>
      </c>
      <c r="I16" s="90"/>
      <c r="J16" s="115" t="s">
        <v>5</v>
      </c>
      <c r="K16" s="91" t="s">
        <v>6</v>
      </c>
      <c r="L16" s="92"/>
      <c r="M16" s="92"/>
      <c r="N16" s="158">
        <v>32</v>
      </c>
      <c r="O16" s="92"/>
      <c r="P16" s="158"/>
      <c r="Q16" s="92">
        <v>32</v>
      </c>
      <c r="R16" s="84">
        <v>1</v>
      </c>
    </row>
    <row r="17" spans="1:18" ht="13.5" customHeight="1">
      <c r="A17" s="104"/>
      <c r="B17" s="76"/>
      <c r="C17" s="79"/>
      <c r="D17" s="79"/>
      <c r="E17" s="78"/>
      <c r="F17" s="79"/>
      <c r="G17" s="78"/>
      <c r="H17" s="92"/>
      <c r="I17" s="90"/>
      <c r="J17" s="104"/>
      <c r="K17" s="76" t="s">
        <v>7</v>
      </c>
      <c r="L17" s="79">
        <v>3</v>
      </c>
      <c r="M17" s="79"/>
      <c r="N17" s="78"/>
      <c r="O17" s="79"/>
      <c r="P17" s="78"/>
      <c r="Q17" s="92">
        <v>3</v>
      </c>
      <c r="R17" s="90"/>
    </row>
    <row r="18" spans="1:18" ht="13.5" customHeight="1">
      <c r="A18" s="104"/>
      <c r="B18" s="76"/>
      <c r="C18" s="79"/>
      <c r="D18" s="79"/>
      <c r="E18" s="78"/>
      <c r="F18" s="79"/>
      <c r="G18" s="78"/>
      <c r="H18" s="92"/>
      <c r="I18" s="90"/>
      <c r="J18" s="86"/>
      <c r="K18" s="76"/>
      <c r="L18" s="79"/>
      <c r="M18" s="79"/>
      <c r="N18" s="78"/>
      <c r="O18" s="79"/>
      <c r="P18" s="78"/>
      <c r="Q18" s="92"/>
      <c r="R18" s="90"/>
    </row>
    <row r="19" spans="1:18" ht="13.5" customHeight="1">
      <c r="A19" s="104"/>
      <c r="B19" s="87"/>
      <c r="C19" s="88"/>
      <c r="D19" s="88"/>
      <c r="E19" s="61"/>
      <c r="F19" s="88"/>
      <c r="G19" s="61"/>
      <c r="H19" s="88"/>
      <c r="I19" s="90"/>
      <c r="J19" s="86"/>
      <c r="K19" s="76"/>
      <c r="L19" s="79"/>
      <c r="M19" s="79"/>
      <c r="N19" s="78"/>
      <c r="O19" s="79"/>
      <c r="P19" s="78"/>
      <c r="Q19" s="92"/>
      <c r="R19" s="90"/>
    </row>
    <row r="20" spans="1:18" ht="13.5" customHeight="1">
      <c r="A20" s="104"/>
      <c r="B20" s="87"/>
      <c r="C20" s="88"/>
      <c r="D20" s="88"/>
      <c r="E20" s="61"/>
      <c r="F20" s="88"/>
      <c r="G20" s="61"/>
      <c r="H20" s="88"/>
      <c r="I20" s="90"/>
      <c r="J20" s="86"/>
      <c r="K20" s="87"/>
      <c r="L20" s="88"/>
      <c r="M20" s="88"/>
      <c r="N20" s="61"/>
      <c r="O20" s="88"/>
      <c r="P20" s="61"/>
      <c r="Q20" s="88"/>
      <c r="R20" s="90"/>
    </row>
    <row r="21" spans="1:18" ht="13.5" customHeight="1">
      <c r="A21" s="104"/>
      <c r="B21" s="87"/>
      <c r="C21" s="88"/>
      <c r="D21" s="88"/>
      <c r="E21" s="61"/>
      <c r="F21" s="88"/>
      <c r="G21" s="61"/>
      <c r="H21" s="88"/>
      <c r="I21" s="90"/>
      <c r="J21" s="86"/>
      <c r="K21" s="87"/>
      <c r="L21" s="88"/>
      <c r="M21" s="88"/>
      <c r="N21" s="61"/>
      <c r="O21" s="88"/>
      <c r="P21" s="61"/>
      <c r="Q21" s="88"/>
      <c r="R21" s="90"/>
    </row>
    <row r="22" spans="1:18" ht="13.5" customHeight="1">
      <c r="A22" s="71"/>
      <c r="B22" s="87"/>
      <c r="C22" s="157"/>
      <c r="D22" s="88"/>
      <c r="E22" s="61"/>
      <c r="F22" s="88"/>
      <c r="G22" s="105"/>
      <c r="H22" s="88"/>
      <c r="I22" s="74"/>
      <c r="J22" s="86"/>
      <c r="K22" s="87"/>
      <c r="L22" s="157"/>
      <c r="M22" s="88"/>
      <c r="N22" s="61"/>
      <c r="O22" s="88"/>
      <c r="P22" s="105"/>
      <c r="Q22" s="88"/>
      <c r="R22" s="90"/>
    </row>
    <row r="23" spans="1:18" ht="13.5" customHeight="1">
      <c r="A23" s="275" t="s">
        <v>14</v>
      </c>
      <c r="B23" s="276"/>
      <c r="C23" s="47">
        <f>SUM(C10:C22)</f>
        <v>185</v>
      </c>
      <c r="D23" s="47">
        <f>SUM(D10:D22)</f>
        <v>36</v>
      </c>
      <c r="E23" s="47">
        <f>SUM(E10:E22)</f>
        <v>166</v>
      </c>
      <c r="F23" s="47"/>
      <c r="G23" s="47"/>
      <c r="H23" s="47">
        <f>SUM(H10:H22)</f>
        <v>387</v>
      </c>
      <c r="I23" s="48">
        <f>SUM(I10:I22)</f>
        <v>23</v>
      </c>
      <c r="J23" s="275" t="s">
        <v>14</v>
      </c>
      <c r="K23" s="276"/>
      <c r="L23" s="47">
        <f>SUM(L10:L22)</f>
        <v>277</v>
      </c>
      <c r="M23" s="47">
        <f>SUM(M10:M22)</f>
        <v>36</v>
      </c>
      <c r="N23" s="47">
        <f>SUM(N10:N22)</f>
        <v>146</v>
      </c>
      <c r="O23" s="47">
        <f>SUM(O10:O22)</f>
        <v>8</v>
      </c>
      <c r="P23" s="47"/>
      <c r="Q23" s="47">
        <f>SUM(Q10:Q22)</f>
        <v>467</v>
      </c>
      <c r="R23" s="48">
        <f>SUM(R10:R22)</f>
        <v>28</v>
      </c>
    </row>
    <row r="24" spans="1:18" ht="13.5" customHeight="1">
      <c r="A24" s="275" t="s">
        <v>15</v>
      </c>
      <c r="B24" s="276"/>
      <c r="C24" s="275">
        <f>SUM(C23:E23)</f>
        <v>387</v>
      </c>
      <c r="D24" s="287"/>
      <c r="E24" s="276"/>
      <c r="F24" s="47"/>
      <c r="G24" s="47"/>
      <c r="H24" s="47">
        <f>SUM(C24:G24)</f>
        <v>387</v>
      </c>
      <c r="I24" s="48">
        <f>SUM(I10:I22)</f>
        <v>23</v>
      </c>
      <c r="J24" s="275" t="s">
        <v>15</v>
      </c>
      <c r="K24" s="276"/>
      <c r="L24" s="275">
        <f>SUM(L23:N23)</f>
        <v>459</v>
      </c>
      <c r="M24" s="287"/>
      <c r="N24" s="276"/>
      <c r="O24" s="47">
        <f>SUM(O10:O22)</f>
        <v>8</v>
      </c>
      <c r="P24" s="47"/>
      <c r="Q24" s="47">
        <f>SUM(L24:P24)</f>
        <v>467</v>
      </c>
      <c r="R24" s="48">
        <f>SUM(R10:R22)</f>
        <v>28</v>
      </c>
    </row>
    <row r="25" spans="1:18" ht="13.5" customHeight="1">
      <c r="A25" s="311" t="s">
        <v>8</v>
      </c>
      <c r="B25" s="312"/>
      <c r="C25" s="312"/>
      <c r="D25" s="353">
        <v>6</v>
      </c>
      <c r="E25" s="353"/>
      <c r="F25" s="65"/>
      <c r="G25" s="65"/>
      <c r="H25" s="47">
        <f>H24+16*D25</f>
        <v>483</v>
      </c>
      <c r="I25" s="48">
        <f>I24+D25</f>
        <v>29</v>
      </c>
      <c r="J25" s="311" t="s">
        <v>8</v>
      </c>
      <c r="K25" s="312"/>
      <c r="L25" s="312"/>
      <c r="M25" s="353">
        <v>2</v>
      </c>
      <c r="N25" s="353"/>
      <c r="O25" s="65"/>
      <c r="P25" s="65"/>
      <c r="Q25" s="47">
        <f>Q24+16*M25</f>
        <v>499</v>
      </c>
      <c r="R25" s="48">
        <f>R24+M25</f>
        <v>30</v>
      </c>
    </row>
    <row r="26" spans="1:18" ht="13.5" customHeight="1">
      <c r="A26" s="277" t="s">
        <v>841</v>
      </c>
      <c r="B26" s="278"/>
      <c r="C26" s="278"/>
      <c r="D26" s="278"/>
      <c r="E26" s="278"/>
      <c r="F26" s="278"/>
      <c r="G26" s="278"/>
      <c r="H26" s="278"/>
      <c r="I26" s="279"/>
      <c r="J26" s="277" t="s">
        <v>841</v>
      </c>
      <c r="K26" s="278"/>
      <c r="L26" s="278"/>
      <c r="M26" s="278"/>
      <c r="N26" s="278"/>
      <c r="O26" s="278"/>
      <c r="P26" s="278"/>
      <c r="Q26" s="278"/>
      <c r="R26" s="279"/>
    </row>
    <row r="27" spans="1:18" ht="13.5" customHeight="1">
      <c r="A27" s="280" t="s">
        <v>9</v>
      </c>
      <c r="B27" s="281"/>
      <c r="C27" s="281"/>
      <c r="D27" s="281"/>
      <c r="E27" s="281"/>
      <c r="F27" s="281"/>
      <c r="G27" s="281"/>
      <c r="H27" s="281"/>
      <c r="I27" s="282"/>
      <c r="J27" s="280" t="s">
        <v>246</v>
      </c>
      <c r="K27" s="281"/>
      <c r="L27" s="281"/>
      <c r="M27" s="281"/>
      <c r="N27" s="281"/>
      <c r="O27" s="281"/>
      <c r="P27" s="281"/>
      <c r="Q27" s="281"/>
      <c r="R27" s="282"/>
    </row>
    <row r="28" spans="1:18" ht="13.5" customHeight="1">
      <c r="A28" s="308" t="s">
        <v>134</v>
      </c>
      <c r="B28" s="309"/>
      <c r="C28" s="309"/>
      <c r="D28" s="309"/>
      <c r="E28" s="309"/>
      <c r="F28" s="309"/>
      <c r="G28" s="309"/>
      <c r="H28" s="309"/>
      <c r="I28" s="310"/>
      <c r="J28" s="308" t="s">
        <v>134</v>
      </c>
      <c r="K28" s="309"/>
      <c r="L28" s="309"/>
      <c r="M28" s="309"/>
      <c r="N28" s="309"/>
      <c r="O28" s="309"/>
      <c r="P28" s="309"/>
      <c r="Q28" s="309"/>
      <c r="R28" s="310"/>
    </row>
    <row r="29" spans="1:18" ht="13.5" customHeight="1">
      <c r="A29" s="275" t="s">
        <v>842</v>
      </c>
      <c r="B29" s="287"/>
      <c r="C29" s="287"/>
      <c r="D29" s="287"/>
      <c r="E29" s="287"/>
      <c r="F29" s="287"/>
      <c r="G29" s="287"/>
      <c r="H29" s="287"/>
      <c r="I29" s="276"/>
      <c r="J29" s="275" t="s">
        <v>842</v>
      </c>
      <c r="K29" s="287"/>
      <c r="L29" s="287"/>
      <c r="M29" s="287"/>
      <c r="N29" s="287"/>
      <c r="O29" s="287"/>
      <c r="P29" s="287"/>
      <c r="Q29" s="287"/>
      <c r="R29" s="276"/>
    </row>
    <row r="30" spans="1:18" ht="13.5" customHeight="1">
      <c r="A30" s="290" t="s">
        <v>18</v>
      </c>
      <c r="B30" s="292" t="s">
        <v>19</v>
      </c>
      <c r="C30" s="275" t="s">
        <v>20</v>
      </c>
      <c r="D30" s="287"/>
      <c r="E30" s="276"/>
      <c r="F30" s="294" t="s">
        <v>21</v>
      </c>
      <c r="G30" s="294" t="s">
        <v>22</v>
      </c>
      <c r="H30" s="305" t="s">
        <v>23</v>
      </c>
      <c r="I30" s="288" t="s">
        <v>24</v>
      </c>
      <c r="J30" s="290" t="s">
        <v>18</v>
      </c>
      <c r="K30" s="354" t="s">
        <v>19</v>
      </c>
      <c r="L30" s="283" t="s">
        <v>20</v>
      </c>
      <c r="M30" s="283"/>
      <c r="N30" s="283"/>
      <c r="O30" s="294" t="s">
        <v>21</v>
      </c>
      <c r="P30" s="294" t="s">
        <v>22</v>
      </c>
      <c r="Q30" s="305" t="s">
        <v>23</v>
      </c>
      <c r="R30" s="288" t="s">
        <v>24</v>
      </c>
    </row>
    <row r="31" spans="1:18" ht="22.5" customHeight="1">
      <c r="A31" s="291"/>
      <c r="B31" s="293"/>
      <c r="C31" s="51" t="s">
        <v>25</v>
      </c>
      <c r="D31" s="51" t="s">
        <v>26</v>
      </c>
      <c r="E31" s="51" t="s">
        <v>27</v>
      </c>
      <c r="F31" s="295"/>
      <c r="G31" s="295"/>
      <c r="H31" s="306"/>
      <c r="I31" s="289"/>
      <c r="J31" s="291"/>
      <c r="K31" s="355"/>
      <c r="L31" s="51" t="s">
        <v>25</v>
      </c>
      <c r="M31" s="51" t="s">
        <v>26</v>
      </c>
      <c r="N31" s="51" t="s">
        <v>27</v>
      </c>
      <c r="O31" s="295"/>
      <c r="P31" s="295"/>
      <c r="Q31" s="306"/>
      <c r="R31" s="289"/>
    </row>
    <row r="32" spans="1:18" ht="13.5" customHeight="1">
      <c r="A32" s="115" t="s">
        <v>282</v>
      </c>
      <c r="B32" s="91" t="s">
        <v>1228</v>
      </c>
      <c r="C32" s="92"/>
      <c r="D32" s="92">
        <v>32</v>
      </c>
      <c r="E32" s="158"/>
      <c r="F32" s="92"/>
      <c r="G32" s="158"/>
      <c r="H32" s="92">
        <v>32</v>
      </c>
      <c r="I32" s="84">
        <v>2</v>
      </c>
      <c r="J32" s="75" t="s">
        <v>12</v>
      </c>
      <c r="K32" s="112" t="s">
        <v>13</v>
      </c>
      <c r="L32" s="92">
        <v>48</v>
      </c>
      <c r="M32" s="92"/>
      <c r="N32" s="92">
        <v>32</v>
      </c>
      <c r="O32" s="92"/>
      <c r="P32" s="82"/>
      <c r="Q32" s="79">
        <v>80</v>
      </c>
      <c r="R32" s="159">
        <v>5</v>
      </c>
    </row>
    <row r="33" spans="1:18" ht="13.5" customHeight="1">
      <c r="A33" s="104" t="s">
        <v>10</v>
      </c>
      <c r="B33" s="113" t="s">
        <v>11</v>
      </c>
      <c r="C33" s="99">
        <v>16</v>
      </c>
      <c r="D33" s="101"/>
      <c r="E33" s="101"/>
      <c r="F33" s="105"/>
      <c r="G33" s="101"/>
      <c r="H33" s="105">
        <v>16</v>
      </c>
      <c r="I33" s="90">
        <v>1</v>
      </c>
      <c r="J33" s="104" t="s">
        <v>1107</v>
      </c>
      <c r="K33" s="87" t="s">
        <v>146</v>
      </c>
      <c r="L33" s="88">
        <v>28</v>
      </c>
      <c r="M33" s="88"/>
      <c r="N33" s="61">
        <v>28</v>
      </c>
      <c r="O33" s="88"/>
      <c r="P33" s="61"/>
      <c r="Q33" s="88">
        <f>SUM(L33:P33)</f>
        <v>56</v>
      </c>
      <c r="R33" s="90">
        <v>3.5</v>
      </c>
    </row>
    <row r="34" spans="1:18" ht="13.5" customHeight="1">
      <c r="A34" s="104" t="s">
        <v>1108</v>
      </c>
      <c r="B34" s="87" t="s">
        <v>146</v>
      </c>
      <c r="C34" s="88">
        <v>48</v>
      </c>
      <c r="D34" s="88"/>
      <c r="E34" s="61">
        <v>48</v>
      </c>
      <c r="F34" s="88"/>
      <c r="G34" s="61"/>
      <c r="H34" s="88">
        <f>SUM(C34:G34)</f>
        <v>96</v>
      </c>
      <c r="I34" s="90">
        <v>6</v>
      </c>
      <c r="J34" s="86">
        <v>1001131</v>
      </c>
      <c r="K34" s="87" t="s">
        <v>58</v>
      </c>
      <c r="L34" s="88">
        <v>36</v>
      </c>
      <c r="M34" s="88"/>
      <c r="N34" s="61">
        <v>44</v>
      </c>
      <c r="O34" s="88"/>
      <c r="P34" s="61"/>
      <c r="Q34" s="88">
        <f>SUM(L34:O34)</f>
        <v>80</v>
      </c>
      <c r="R34" s="90">
        <v>5</v>
      </c>
    </row>
    <row r="35" spans="1:18" ht="13.5" customHeight="1">
      <c r="A35" s="104">
        <v>1001131</v>
      </c>
      <c r="B35" s="87" t="s">
        <v>168</v>
      </c>
      <c r="C35" s="88">
        <v>36</v>
      </c>
      <c r="D35" s="88"/>
      <c r="E35" s="61">
        <v>44</v>
      </c>
      <c r="F35" s="88"/>
      <c r="G35" s="61"/>
      <c r="H35" s="88">
        <f>SUM(C35:F35)</f>
        <v>80</v>
      </c>
      <c r="I35" s="90">
        <v>5</v>
      </c>
      <c r="J35" s="104">
        <v>1001032</v>
      </c>
      <c r="K35" s="110" t="s">
        <v>71</v>
      </c>
      <c r="L35" s="101">
        <v>60</v>
      </c>
      <c r="M35" s="61"/>
      <c r="N35" s="101">
        <v>12</v>
      </c>
      <c r="O35" s="61"/>
      <c r="P35" s="101"/>
      <c r="Q35" s="105">
        <v>72</v>
      </c>
      <c r="R35" s="103">
        <v>4.5</v>
      </c>
    </row>
    <row r="36" spans="1:18" ht="13.5" customHeight="1">
      <c r="A36" s="104" t="s">
        <v>354</v>
      </c>
      <c r="B36" s="87" t="s">
        <v>355</v>
      </c>
      <c r="C36" s="88">
        <v>74</v>
      </c>
      <c r="D36" s="62">
        <v>4</v>
      </c>
      <c r="E36" s="88">
        <v>42</v>
      </c>
      <c r="F36" s="60"/>
      <c r="G36" s="101"/>
      <c r="H36" s="62">
        <v>120</v>
      </c>
      <c r="I36" s="90">
        <v>7.5</v>
      </c>
      <c r="J36" s="104" t="s">
        <v>356</v>
      </c>
      <c r="K36" s="110" t="s">
        <v>355</v>
      </c>
      <c r="L36" s="101">
        <v>96</v>
      </c>
      <c r="M36" s="61"/>
      <c r="N36" s="101">
        <v>52</v>
      </c>
      <c r="O36" s="61">
        <v>4</v>
      </c>
      <c r="P36" s="101"/>
      <c r="Q36" s="105">
        <v>152</v>
      </c>
      <c r="R36" s="103">
        <v>9.5</v>
      </c>
    </row>
    <row r="37" spans="1:18" ht="13.5" customHeight="1">
      <c r="A37" s="115" t="s">
        <v>357</v>
      </c>
      <c r="B37" s="91" t="s">
        <v>358</v>
      </c>
      <c r="C37" s="92"/>
      <c r="D37" s="92"/>
      <c r="E37" s="158">
        <v>32</v>
      </c>
      <c r="F37" s="92"/>
      <c r="G37" s="158"/>
      <c r="H37" s="92">
        <v>32</v>
      </c>
      <c r="I37" s="84">
        <v>1</v>
      </c>
      <c r="J37" s="75" t="s">
        <v>5</v>
      </c>
      <c r="K37" s="91" t="s">
        <v>6</v>
      </c>
      <c r="L37" s="92"/>
      <c r="M37" s="92"/>
      <c r="N37" s="158">
        <v>32</v>
      </c>
      <c r="O37" s="92"/>
      <c r="P37" s="158"/>
      <c r="Q37" s="92">
        <v>32</v>
      </c>
      <c r="R37" s="84">
        <v>1</v>
      </c>
    </row>
    <row r="38" spans="1:18" ht="13.5" customHeight="1">
      <c r="A38" s="104"/>
      <c r="B38" s="76" t="s">
        <v>359</v>
      </c>
      <c r="C38" s="79">
        <v>3</v>
      </c>
      <c r="D38" s="79"/>
      <c r="E38" s="78"/>
      <c r="F38" s="79"/>
      <c r="G38" s="78"/>
      <c r="H38" s="92">
        <v>3</v>
      </c>
      <c r="I38" s="90"/>
      <c r="J38" s="75"/>
      <c r="K38" s="76" t="s">
        <v>7</v>
      </c>
      <c r="L38" s="79">
        <v>3</v>
      </c>
      <c r="M38" s="79"/>
      <c r="N38" s="78"/>
      <c r="O38" s="79"/>
      <c r="P38" s="78"/>
      <c r="Q38" s="92">
        <v>3</v>
      </c>
      <c r="R38" s="90"/>
    </row>
    <row r="39" spans="1:18" ht="13.5" customHeight="1">
      <c r="A39" s="104"/>
      <c r="B39" s="76"/>
      <c r="C39" s="79"/>
      <c r="D39" s="79"/>
      <c r="E39" s="78"/>
      <c r="F39" s="79"/>
      <c r="G39" s="78"/>
      <c r="H39" s="92"/>
      <c r="I39" s="90"/>
      <c r="J39" s="75"/>
      <c r="K39" s="76"/>
      <c r="L39" s="79"/>
      <c r="M39" s="79"/>
      <c r="N39" s="78"/>
      <c r="O39" s="79"/>
      <c r="P39" s="78"/>
      <c r="Q39" s="92"/>
      <c r="R39" s="90"/>
    </row>
    <row r="40" spans="1:18" ht="13.5" customHeight="1">
      <c r="A40" s="104"/>
      <c r="B40" s="98"/>
      <c r="C40" s="88"/>
      <c r="D40" s="88"/>
      <c r="E40" s="88"/>
      <c r="F40" s="88"/>
      <c r="G40" s="88"/>
      <c r="H40" s="88"/>
      <c r="I40" s="90"/>
      <c r="J40" s="75"/>
      <c r="K40" s="76"/>
      <c r="L40" s="79"/>
      <c r="M40" s="79"/>
      <c r="N40" s="78"/>
      <c r="O40" s="79"/>
      <c r="P40" s="78"/>
      <c r="Q40" s="92"/>
      <c r="R40" s="90"/>
    </row>
    <row r="41" spans="1:18" ht="13.5" customHeight="1">
      <c r="A41" s="104"/>
      <c r="B41" s="98"/>
      <c r="C41" s="60"/>
      <c r="D41" s="88"/>
      <c r="E41" s="88"/>
      <c r="F41" s="61"/>
      <c r="G41" s="88"/>
      <c r="H41" s="61"/>
      <c r="I41" s="90"/>
      <c r="J41" s="75"/>
      <c r="K41" s="76"/>
      <c r="L41" s="79"/>
      <c r="M41" s="79"/>
      <c r="N41" s="78"/>
      <c r="O41" s="79"/>
      <c r="P41" s="78"/>
      <c r="Q41" s="92"/>
      <c r="R41" s="90"/>
    </row>
    <row r="42" spans="1:18" ht="13.5" customHeight="1">
      <c r="A42" s="104"/>
      <c r="B42" s="113"/>
      <c r="C42" s="99"/>
      <c r="D42" s="101"/>
      <c r="E42" s="101"/>
      <c r="F42" s="105"/>
      <c r="G42" s="101"/>
      <c r="H42" s="105"/>
      <c r="I42" s="114"/>
      <c r="J42" s="104"/>
      <c r="K42" s="98"/>
      <c r="L42" s="160"/>
      <c r="M42" s="160"/>
      <c r="N42" s="88"/>
      <c r="O42" s="160"/>
      <c r="P42" s="160"/>
      <c r="Q42" s="160"/>
      <c r="R42" s="160"/>
    </row>
    <row r="43" spans="1:18" ht="13.5" customHeight="1">
      <c r="A43" s="104"/>
      <c r="B43" s="113"/>
      <c r="C43" s="99"/>
      <c r="D43" s="101"/>
      <c r="E43" s="101"/>
      <c r="F43" s="105"/>
      <c r="G43" s="101"/>
      <c r="H43" s="105"/>
      <c r="I43" s="114"/>
      <c r="J43" s="104"/>
      <c r="K43" s="107"/>
      <c r="L43" s="160"/>
      <c r="M43" s="152"/>
      <c r="N43" s="88"/>
      <c r="O43" s="152"/>
      <c r="P43" s="160"/>
      <c r="Q43" s="152"/>
      <c r="R43" s="160"/>
    </row>
    <row r="44" spans="1:18" ht="13.5" customHeight="1">
      <c r="A44" s="104"/>
      <c r="B44" s="113"/>
      <c r="C44" s="99"/>
      <c r="D44" s="101"/>
      <c r="E44" s="101"/>
      <c r="F44" s="105"/>
      <c r="G44" s="101"/>
      <c r="H44" s="105"/>
      <c r="I44" s="114"/>
      <c r="J44" s="104"/>
      <c r="K44" s="110"/>
      <c r="L44" s="101"/>
      <c r="M44" s="61"/>
      <c r="N44" s="101"/>
      <c r="O44" s="61"/>
      <c r="P44" s="101"/>
      <c r="Q44" s="105"/>
      <c r="R44" s="103"/>
    </row>
    <row r="45" spans="1:18" ht="13.5" customHeight="1">
      <c r="A45" s="71"/>
      <c r="B45" s="113"/>
      <c r="C45" s="99"/>
      <c r="D45" s="73"/>
      <c r="E45" s="101"/>
      <c r="F45" s="105"/>
      <c r="G45" s="101"/>
      <c r="H45" s="105"/>
      <c r="I45" s="161"/>
      <c r="J45" s="104"/>
      <c r="K45" s="107"/>
      <c r="L45" s="88"/>
      <c r="M45" s="61"/>
      <c r="N45" s="88"/>
      <c r="O45" s="61"/>
      <c r="P45" s="88"/>
      <c r="Q45" s="61"/>
      <c r="R45" s="162"/>
    </row>
    <row r="46" spans="1:18" ht="13.5" customHeight="1">
      <c r="A46" s="275" t="s">
        <v>360</v>
      </c>
      <c r="B46" s="276"/>
      <c r="C46" s="47">
        <f>SUM(C32:C45)</f>
        <v>177</v>
      </c>
      <c r="D46" s="47">
        <f>SUM(D32:D45)</f>
        <v>36</v>
      </c>
      <c r="E46" s="47">
        <f>SUM(E32:E45)</f>
        <v>166</v>
      </c>
      <c r="F46" s="47"/>
      <c r="G46" s="47"/>
      <c r="H46" s="47">
        <f>SUM(H32:H45)</f>
        <v>379</v>
      </c>
      <c r="I46" s="48">
        <f>SUM(I32:I45)</f>
        <v>22.5</v>
      </c>
      <c r="J46" s="275" t="s">
        <v>360</v>
      </c>
      <c r="K46" s="276"/>
      <c r="L46" s="47">
        <f>SUM(L32:L45)</f>
        <v>271</v>
      </c>
      <c r="M46" s="47"/>
      <c r="N46" s="47">
        <f>SUM(N32:N45)</f>
        <v>200</v>
      </c>
      <c r="O46" s="47">
        <f>SUM(O32:O45)</f>
        <v>4</v>
      </c>
      <c r="P46" s="47"/>
      <c r="Q46" s="47">
        <f>SUM(Q32:Q45)</f>
        <v>475</v>
      </c>
      <c r="R46" s="48">
        <f>SUM(R32:R45)</f>
        <v>28.5</v>
      </c>
    </row>
    <row r="47" spans="1:18" ht="13.5" customHeight="1">
      <c r="A47" s="275" t="s">
        <v>361</v>
      </c>
      <c r="B47" s="276"/>
      <c r="C47" s="275">
        <f>SUM(C46:E46)</f>
        <v>379</v>
      </c>
      <c r="D47" s="287"/>
      <c r="E47" s="276"/>
      <c r="F47" s="47"/>
      <c r="G47" s="47"/>
      <c r="H47" s="47">
        <f>SUM(C47:G47)</f>
        <v>379</v>
      </c>
      <c r="I47" s="48">
        <f>SUM(I32:I45)</f>
        <v>22.5</v>
      </c>
      <c r="J47" s="275" t="s">
        <v>361</v>
      </c>
      <c r="K47" s="276"/>
      <c r="L47" s="275">
        <f>SUM(L46:N46)</f>
        <v>471</v>
      </c>
      <c r="M47" s="287"/>
      <c r="N47" s="276"/>
      <c r="O47" s="47">
        <f>SUM(O33:O44)</f>
        <v>4</v>
      </c>
      <c r="P47" s="47"/>
      <c r="Q47" s="47">
        <f>SUM(L47:P47)</f>
        <v>475</v>
      </c>
      <c r="R47" s="48">
        <f>SUM(R32:R45)</f>
        <v>28.5</v>
      </c>
    </row>
    <row r="48" spans="1:18" ht="13.5" customHeight="1">
      <c r="A48" s="311" t="s">
        <v>362</v>
      </c>
      <c r="B48" s="312"/>
      <c r="C48" s="312"/>
      <c r="D48" s="353">
        <v>4</v>
      </c>
      <c r="E48" s="353"/>
      <c r="F48" s="65"/>
      <c r="G48" s="65"/>
      <c r="H48" s="47">
        <f>H47+16*D48</f>
        <v>443</v>
      </c>
      <c r="I48" s="48">
        <f>I47+D48</f>
        <v>26.5</v>
      </c>
      <c r="J48" s="311" t="s">
        <v>363</v>
      </c>
      <c r="K48" s="312"/>
      <c r="L48" s="312"/>
      <c r="M48" s="353"/>
      <c r="N48" s="353"/>
      <c r="O48" s="65"/>
      <c r="P48" s="65"/>
      <c r="Q48" s="47">
        <f>Q47+16*M48</f>
        <v>475</v>
      </c>
      <c r="R48" s="48">
        <f>R47+M48</f>
        <v>28.5</v>
      </c>
    </row>
    <row r="49" spans="1:18" ht="13.5" customHeight="1">
      <c r="A49" s="163"/>
      <c r="B49" s="164"/>
      <c r="C49" s="163"/>
      <c r="D49" s="165"/>
      <c r="E49" s="165"/>
      <c r="F49" s="61"/>
      <c r="G49" s="61"/>
      <c r="H49" s="61"/>
      <c r="I49" s="166"/>
      <c r="J49" s="163"/>
      <c r="K49" s="164"/>
      <c r="L49" s="163"/>
      <c r="M49" s="165"/>
      <c r="N49" s="165"/>
      <c r="O49" s="61"/>
      <c r="P49" s="61"/>
      <c r="Q49" s="61"/>
      <c r="R49" s="166"/>
    </row>
    <row r="51" spans="1:18" ht="13.5" customHeight="1">
      <c r="A51" s="277" t="s">
        <v>841</v>
      </c>
      <c r="B51" s="278"/>
      <c r="C51" s="278"/>
      <c r="D51" s="278"/>
      <c r="E51" s="278"/>
      <c r="F51" s="278"/>
      <c r="G51" s="278"/>
      <c r="H51" s="278"/>
      <c r="I51" s="279"/>
      <c r="J51" s="277" t="s">
        <v>841</v>
      </c>
      <c r="K51" s="278"/>
      <c r="L51" s="278"/>
      <c r="M51" s="278"/>
      <c r="N51" s="278"/>
      <c r="O51" s="278"/>
      <c r="P51" s="278"/>
      <c r="Q51" s="278"/>
      <c r="R51" s="279"/>
    </row>
    <row r="52" spans="1:18" ht="13.5" customHeight="1">
      <c r="A52" s="280" t="s">
        <v>364</v>
      </c>
      <c r="B52" s="281"/>
      <c r="C52" s="281"/>
      <c r="D52" s="281"/>
      <c r="E52" s="281"/>
      <c r="F52" s="281"/>
      <c r="G52" s="281"/>
      <c r="H52" s="281"/>
      <c r="I52" s="282"/>
      <c r="J52" s="280" t="s">
        <v>365</v>
      </c>
      <c r="K52" s="281"/>
      <c r="L52" s="281"/>
      <c r="M52" s="281"/>
      <c r="N52" s="281"/>
      <c r="O52" s="281"/>
      <c r="P52" s="281"/>
      <c r="Q52" s="281"/>
      <c r="R52" s="282"/>
    </row>
    <row r="53" spans="1:18" ht="13.5" customHeight="1">
      <c r="A53" s="308" t="s">
        <v>366</v>
      </c>
      <c r="B53" s="309"/>
      <c r="C53" s="309"/>
      <c r="D53" s="309"/>
      <c r="E53" s="309"/>
      <c r="F53" s="309"/>
      <c r="G53" s="309"/>
      <c r="H53" s="309"/>
      <c r="I53" s="310"/>
      <c r="J53" s="308" t="s">
        <v>366</v>
      </c>
      <c r="K53" s="309"/>
      <c r="L53" s="309"/>
      <c r="M53" s="309"/>
      <c r="N53" s="309"/>
      <c r="O53" s="309"/>
      <c r="P53" s="309"/>
      <c r="Q53" s="309"/>
      <c r="R53" s="310"/>
    </row>
    <row r="54" spans="1:18" ht="13.5" customHeight="1">
      <c r="A54" s="275" t="s">
        <v>842</v>
      </c>
      <c r="B54" s="287"/>
      <c r="C54" s="287"/>
      <c r="D54" s="287"/>
      <c r="E54" s="287"/>
      <c r="F54" s="287"/>
      <c r="G54" s="287"/>
      <c r="H54" s="287"/>
      <c r="I54" s="276"/>
      <c r="J54" s="275" t="s">
        <v>842</v>
      </c>
      <c r="K54" s="287"/>
      <c r="L54" s="287"/>
      <c r="M54" s="287"/>
      <c r="N54" s="287"/>
      <c r="O54" s="287"/>
      <c r="P54" s="287"/>
      <c r="Q54" s="287"/>
      <c r="R54" s="276"/>
    </row>
    <row r="55" spans="1:18" ht="13.5" customHeight="1">
      <c r="A55" s="290" t="s">
        <v>367</v>
      </c>
      <c r="B55" s="292" t="s">
        <v>368</v>
      </c>
      <c r="C55" s="283" t="s">
        <v>369</v>
      </c>
      <c r="D55" s="283"/>
      <c r="E55" s="283"/>
      <c r="F55" s="294" t="s">
        <v>370</v>
      </c>
      <c r="G55" s="294" t="s">
        <v>371</v>
      </c>
      <c r="H55" s="305" t="s">
        <v>372</v>
      </c>
      <c r="I55" s="288" t="s">
        <v>373</v>
      </c>
      <c r="J55" s="290" t="s">
        <v>367</v>
      </c>
      <c r="K55" s="354" t="s">
        <v>368</v>
      </c>
      <c r="L55" s="283" t="s">
        <v>369</v>
      </c>
      <c r="M55" s="283"/>
      <c r="N55" s="283"/>
      <c r="O55" s="294" t="s">
        <v>370</v>
      </c>
      <c r="P55" s="294" t="s">
        <v>371</v>
      </c>
      <c r="Q55" s="305" t="s">
        <v>372</v>
      </c>
      <c r="R55" s="288" t="s">
        <v>373</v>
      </c>
    </row>
    <row r="56" spans="1:18" ht="22.5" customHeight="1">
      <c r="A56" s="291"/>
      <c r="B56" s="293"/>
      <c r="C56" s="51" t="s">
        <v>374</v>
      </c>
      <c r="D56" s="51" t="s">
        <v>375</v>
      </c>
      <c r="E56" s="51" t="s">
        <v>376</v>
      </c>
      <c r="F56" s="295"/>
      <c r="G56" s="295"/>
      <c r="H56" s="306"/>
      <c r="I56" s="289"/>
      <c r="J56" s="291"/>
      <c r="K56" s="355"/>
      <c r="L56" s="51" t="s">
        <v>374</v>
      </c>
      <c r="M56" s="51" t="s">
        <v>375</v>
      </c>
      <c r="N56" s="51" t="s">
        <v>376</v>
      </c>
      <c r="O56" s="295"/>
      <c r="P56" s="295"/>
      <c r="Q56" s="306"/>
      <c r="R56" s="289"/>
    </row>
    <row r="57" spans="1:18" ht="13.5" customHeight="1">
      <c r="A57" s="115" t="s">
        <v>282</v>
      </c>
      <c r="B57" s="91" t="s">
        <v>1228</v>
      </c>
      <c r="C57" s="92"/>
      <c r="D57" s="92">
        <v>32</v>
      </c>
      <c r="E57" s="158"/>
      <c r="F57" s="92"/>
      <c r="G57" s="158"/>
      <c r="H57" s="92">
        <v>32</v>
      </c>
      <c r="I57" s="84">
        <v>2</v>
      </c>
      <c r="J57" s="104" t="s">
        <v>377</v>
      </c>
      <c r="K57" s="98" t="s">
        <v>378</v>
      </c>
      <c r="L57" s="88">
        <v>28</v>
      </c>
      <c r="M57" s="88"/>
      <c r="N57" s="88">
        <v>20</v>
      </c>
      <c r="O57" s="88"/>
      <c r="P57" s="88"/>
      <c r="Q57" s="88">
        <f>SUM(L57:P57)</f>
        <v>48</v>
      </c>
      <c r="R57" s="90">
        <f aca="true" t="shared" si="0" ref="R57:R62">Q57/16</f>
        <v>3</v>
      </c>
    </row>
    <row r="58" spans="1:18" ht="13.5" customHeight="1">
      <c r="A58" s="75" t="s">
        <v>379</v>
      </c>
      <c r="B58" s="91" t="s">
        <v>380</v>
      </c>
      <c r="C58" s="92">
        <v>48</v>
      </c>
      <c r="D58" s="92"/>
      <c r="E58" s="158">
        <v>32</v>
      </c>
      <c r="F58" s="93"/>
      <c r="G58" s="82"/>
      <c r="H58" s="92">
        <v>80</v>
      </c>
      <c r="I58" s="84">
        <v>5</v>
      </c>
      <c r="J58" s="104" t="s">
        <v>381</v>
      </c>
      <c r="K58" s="98" t="s">
        <v>382</v>
      </c>
      <c r="L58" s="88">
        <v>18</v>
      </c>
      <c r="M58" s="88"/>
      <c r="N58" s="88">
        <v>14</v>
      </c>
      <c r="O58" s="88"/>
      <c r="P58" s="88"/>
      <c r="Q58" s="88">
        <f>SUM(L58:P58)</f>
        <v>32</v>
      </c>
      <c r="R58" s="90">
        <f t="shared" si="0"/>
        <v>2</v>
      </c>
    </row>
    <row r="59" spans="1:18" ht="13.5" customHeight="1">
      <c r="A59" s="104" t="s">
        <v>1108</v>
      </c>
      <c r="B59" s="87" t="s">
        <v>378</v>
      </c>
      <c r="C59" s="88">
        <v>48</v>
      </c>
      <c r="D59" s="88"/>
      <c r="E59" s="61">
        <v>48</v>
      </c>
      <c r="F59" s="88"/>
      <c r="G59" s="61"/>
      <c r="H59" s="88">
        <f>SUM(C59:G59)</f>
        <v>96</v>
      </c>
      <c r="I59" s="90">
        <v>6</v>
      </c>
      <c r="J59" s="167" t="s">
        <v>383</v>
      </c>
      <c r="K59" s="98" t="s">
        <v>384</v>
      </c>
      <c r="L59" s="61">
        <v>48</v>
      </c>
      <c r="M59" s="88"/>
      <c r="N59" s="61"/>
      <c r="O59" s="88"/>
      <c r="P59" s="105"/>
      <c r="Q59" s="88">
        <v>48</v>
      </c>
      <c r="R59" s="90">
        <f t="shared" si="0"/>
        <v>3</v>
      </c>
    </row>
    <row r="60" spans="1:18" ht="13.5" customHeight="1">
      <c r="A60" s="86">
        <v>1001131</v>
      </c>
      <c r="B60" s="87" t="s">
        <v>58</v>
      </c>
      <c r="C60" s="88">
        <v>36</v>
      </c>
      <c r="D60" s="88"/>
      <c r="E60" s="61">
        <v>44</v>
      </c>
      <c r="F60" s="88"/>
      <c r="G60" s="61"/>
      <c r="H60" s="88">
        <f>SUM(C60:F60)</f>
        <v>80</v>
      </c>
      <c r="I60" s="90">
        <v>5</v>
      </c>
      <c r="J60" s="104" t="s">
        <v>385</v>
      </c>
      <c r="K60" s="98" t="s">
        <v>355</v>
      </c>
      <c r="L60" s="61">
        <v>48</v>
      </c>
      <c r="M60" s="88"/>
      <c r="N60" s="61"/>
      <c r="O60" s="88"/>
      <c r="P60" s="105"/>
      <c r="Q60" s="88">
        <v>48</v>
      </c>
      <c r="R60" s="90">
        <f t="shared" si="0"/>
        <v>3</v>
      </c>
    </row>
    <row r="61" spans="1:18" ht="13.5" customHeight="1">
      <c r="A61" s="104" t="s">
        <v>386</v>
      </c>
      <c r="B61" s="87" t="s">
        <v>355</v>
      </c>
      <c r="C61" s="88">
        <v>74</v>
      </c>
      <c r="D61" s="62">
        <v>4</v>
      </c>
      <c r="E61" s="88">
        <v>42</v>
      </c>
      <c r="F61" s="60"/>
      <c r="G61" s="101"/>
      <c r="H61" s="62">
        <v>120</v>
      </c>
      <c r="I61" s="90">
        <v>7.5</v>
      </c>
      <c r="J61" s="104" t="s">
        <v>387</v>
      </c>
      <c r="K61" s="98" t="s">
        <v>388</v>
      </c>
      <c r="L61" s="88">
        <v>30</v>
      </c>
      <c r="M61" s="88"/>
      <c r="N61" s="88"/>
      <c r="O61" s="88">
        <v>2</v>
      </c>
      <c r="P61" s="88"/>
      <c r="Q61" s="88">
        <v>32</v>
      </c>
      <c r="R61" s="90">
        <f t="shared" si="0"/>
        <v>2</v>
      </c>
    </row>
    <row r="62" spans="1:18" ht="13.5" customHeight="1">
      <c r="A62" s="115" t="s">
        <v>357</v>
      </c>
      <c r="B62" s="91" t="s">
        <v>358</v>
      </c>
      <c r="C62" s="92"/>
      <c r="D62" s="92"/>
      <c r="E62" s="158">
        <v>32</v>
      </c>
      <c r="F62" s="92"/>
      <c r="G62" s="158"/>
      <c r="H62" s="92">
        <v>32</v>
      </c>
      <c r="I62" s="84">
        <v>1</v>
      </c>
      <c r="J62" s="104" t="s">
        <v>389</v>
      </c>
      <c r="K62" s="98" t="s">
        <v>390</v>
      </c>
      <c r="L62" s="88">
        <v>38</v>
      </c>
      <c r="M62" s="88"/>
      <c r="N62" s="88"/>
      <c r="O62" s="88">
        <v>2</v>
      </c>
      <c r="P62" s="88"/>
      <c r="Q62" s="88">
        <v>40</v>
      </c>
      <c r="R62" s="90">
        <f t="shared" si="0"/>
        <v>2.5</v>
      </c>
    </row>
    <row r="63" spans="1:18" ht="13.5" customHeight="1">
      <c r="A63" s="104"/>
      <c r="B63" s="76" t="s">
        <v>359</v>
      </c>
      <c r="C63" s="79">
        <v>3</v>
      </c>
      <c r="D63" s="79"/>
      <c r="E63" s="78"/>
      <c r="F63" s="79"/>
      <c r="G63" s="78"/>
      <c r="H63" s="92">
        <v>3</v>
      </c>
      <c r="I63" s="90"/>
      <c r="J63" s="104" t="s">
        <v>391</v>
      </c>
      <c r="K63" s="98" t="s">
        <v>392</v>
      </c>
      <c r="L63" s="88">
        <v>78</v>
      </c>
      <c r="M63" s="88"/>
      <c r="N63" s="88">
        <v>12</v>
      </c>
      <c r="O63" s="88">
        <v>6</v>
      </c>
      <c r="P63" s="88"/>
      <c r="Q63" s="88">
        <v>96</v>
      </c>
      <c r="R63" s="90">
        <f>Q63/16</f>
        <v>6</v>
      </c>
    </row>
    <row r="64" spans="1:18" ht="13.5" customHeight="1">
      <c r="A64" s="104"/>
      <c r="B64" s="98"/>
      <c r="C64" s="88"/>
      <c r="D64" s="88"/>
      <c r="E64" s="88"/>
      <c r="F64" s="88"/>
      <c r="G64" s="88"/>
      <c r="H64" s="88"/>
      <c r="I64" s="90"/>
      <c r="J64" s="104" t="s">
        <v>393</v>
      </c>
      <c r="K64" s="98" t="s">
        <v>394</v>
      </c>
      <c r="L64" s="88">
        <v>26</v>
      </c>
      <c r="M64" s="88"/>
      <c r="N64" s="88">
        <v>4</v>
      </c>
      <c r="O64" s="88"/>
      <c r="P64" s="88">
        <v>2</v>
      </c>
      <c r="Q64" s="88">
        <v>32</v>
      </c>
      <c r="R64" s="90">
        <f>Q64/16</f>
        <v>2</v>
      </c>
    </row>
    <row r="65" spans="1:18" ht="13.5" customHeight="1">
      <c r="A65" s="104"/>
      <c r="B65" s="98"/>
      <c r="C65" s="88"/>
      <c r="D65" s="88"/>
      <c r="E65" s="88"/>
      <c r="F65" s="88"/>
      <c r="G65" s="88"/>
      <c r="H65" s="88"/>
      <c r="I65" s="90"/>
      <c r="J65" s="104" t="s">
        <v>395</v>
      </c>
      <c r="K65" s="98" t="s">
        <v>396</v>
      </c>
      <c r="L65" s="88">
        <v>8</v>
      </c>
      <c r="M65" s="88"/>
      <c r="N65" s="88">
        <v>8</v>
      </c>
      <c r="O65" s="88"/>
      <c r="P65" s="88"/>
      <c r="Q65" s="88">
        <f>SUM(L65:P65)</f>
        <v>16</v>
      </c>
      <c r="R65" s="90">
        <v>0.5</v>
      </c>
    </row>
    <row r="66" spans="1:18" ht="13.5" customHeight="1">
      <c r="A66" s="86"/>
      <c r="B66" s="87"/>
      <c r="C66" s="88"/>
      <c r="D66" s="88"/>
      <c r="E66" s="61"/>
      <c r="F66" s="88"/>
      <c r="G66" s="61"/>
      <c r="H66" s="88"/>
      <c r="I66" s="90"/>
      <c r="J66" s="104" t="s">
        <v>915</v>
      </c>
      <c r="K66" s="87" t="s">
        <v>520</v>
      </c>
      <c r="L66" s="88">
        <v>16</v>
      </c>
      <c r="M66" s="88"/>
      <c r="N66" s="61">
        <v>16</v>
      </c>
      <c r="O66" s="88"/>
      <c r="P66" s="61"/>
      <c r="Q66" s="88">
        <v>32</v>
      </c>
      <c r="R66" s="90">
        <v>2</v>
      </c>
    </row>
    <row r="67" spans="1:18" ht="13.5" customHeight="1">
      <c r="A67" s="86"/>
      <c r="B67" s="87"/>
      <c r="C67" s="88"/>
      <c r="D67" s="88"/>
      <c r="E67" s="61"/>
      <c r="F67" s="88"/>
      <c r="G67" s="61"/>
      <c r="H67" s="88"/>
      <c r="I67" s="90"/>
      <c r="J67" s="75" t="s">
        <v>5</v>
      </c>
      <c r="K67" s="91" t="s">
        <v>6</v>
      </c>
      <c r="L67" s="92"/>
      <c r="M67" s="92"/>
      <c r="N67" s="158">
        <v>32</v>
      </c>
      <c r="O67" s="92"/>
      <c r="P67" s="158"/>
      <c r="Q67" s="92">
        <v>32</v>
      </c>
      <c r="R67" s="84">
        <v>1</v>
      </c>
    </row>
    <row r="68" spans="1:18" ht="13.5" customHeight="1">
      <c r="A68" s="86"/>
      <c r="B68" s="87"/>
      <c r="C68" s="88"/>
      <c r="D68" s="88"/>
      <c r="E68" s="61"/>
      <c r="F68" s="88"/>
      <c r="G68" s="61"/>
      <c r="H68" s="88"/>
      <c r="I68" s="90"/>
      <c r="J68" s="86"/>
      <c r="K68" s="76" t="s">
        <v>7</v>
      </c>
      <c r="L68" s="79">
        <v>3</v>
      </c>
      <c r="M68" s="79"/>
      <c r="N68" s="78"/>
      <c r="O68" s="79"/>
      <c r="P68" s="78"/>
      <c r="Q68" s="92">
        <v>3</v>
      </c>
      <c r="R68" s="90"/>
    </row>
    <row r="69" spans="1:18" ht="13.5" customHeight="1">
      <c r="A69" s="86"/>
      <c r="B69" s="87"/>
      <c r="C69" s="157"/>
      <c r="D69" s="88"/>
      <c r="E69" s="61"/>
      <c r="F69" s="88"/>
      <c r="G69" s="105"/>
      <c r="H69" s="88"/>
      <c r="I69" s="74"/>
      <c r="J69" s="104"/>
      <c r="K69" s="98"/>
      <c r="L69" s="88"/>
      <c r="M69" s="88"/>
      <c r="N69" s="88"/>
      <c r="O69" s="88"/>
      <c r="P69" s="88"/>
      <c r="Q69" s="88"/>
      <c r="R69" s="162"/>
    </row>
    <row r="70" spans="1:18" ht="13.5" customHeight="1">
      <c r="A70" s="275" t="s">
        <v>360</v>
      </c>
      <c r="B70" s="276"/>
      <c r="C70" s="47">
        <f>SUM(C57:C69)</f>
        <v>209</v>
      </c>
      <c r="D70" s="47">
        <f>SUM(D57:D69)</f>
        <v>36</v>
      </c>
      <c r="E70" s="47">
        <f>SUM(E57:E69)</f>
        <v>198</v>
      </c>
      <c r="F70" s="47"/>
      <c r="G70" s="47"/>
      <c r="H70" s="47">
        <f>SUM(H57:H69)</f>
        <v>443</v>
      </c>
      <c r="I70" s="48">
        <f>SUM(I57:I69)</f>
        <v>26.5</v>
      </c>
      <c r="J70" s="275" t="s">
        <v>360</v>
      </c>
      <c r="K70" s="276"/>
      <c r="L70" s="47">
        <f>SUM(L57:L69)</f>
        <v>341</v>
      </c>
      <c r="M70" s="47"/>
      <c r="N70" s="47">
        <f>SUM(N57:N69)</f>
        <v>106</v>
      </c>
      <c r="O70" s="47">
        <f>SUM(O57:O69)</f>
        <v>10</v>
      </c>
      <c r="P70" s="47">
        <f>SUM(P57:P69)</f>
        <v>2</v>
      </c>
      <c r="Q70" s="47">
        <f>SUM(Q57:Q69)</f>
        <v>459</v>
      </c>
      <c r="R70" s="48">
        <f>SUM(R57:R69)</f>
        <v>27</v>
      </c>
    </row>
    <row r="71" spans="1:18" ht="13.5" customHeight="1">
      <c r="A71" s="275" t="s">
        <v>361</v>
      </c>
      <c r="B71" s="276"/>
      <c r="C71" s="275">
        <f>SUM(C70:E70)</f>
        <v>443</v>
      </c>
      <c r="D71" s="287"/>
      <c r="E71" s="276"/>
      <c r="F71" s="47"/>
      <c r="G71" s="47"/>
      <c r="H71" s="47">
        <f>SUM(C71:G71)</f>
        <v>443</v>
      </c>
      <c r="I71" s="48">
        <f>SUM(I57:I69)</f>
        <v>26.5</v>
      </c>
      <c r="J71" s="275" t="s">
        <v>361</v>
      </c>
      <c r="K71" s="276"/>
      <c r="L71" s="275">
        <f>SUM(L70:N70)</f>
        <v>447</v>
      </c>
      <c r="M71" s="287"/>
      <c r="N71" s="276"/>
      <c r="O71" s="47">
        <f>SUM(O58:O69)</f>
        <v>10</v>
      </c>
      <c r="P71" s="47">
        <f>SUM(P70)</f>
        <v>2</v>
      </c>
      <c r="Q71" s="47">
        <f>SUM(L71:P71)</f>
        <v>459</v>
      </c>
      <c r="R71" s="48">
        <f>SUM(R57:R69)</f>
        <v>27</v>
      </c>
    </row>
    <row r="72" spans="1:18" ht="13.5" customHeight="1">
      <c r="A72" s="311" t="s">
        <v>362</v>
      </c>
      <c r="B72" s="312"/>
      <c r="C72" s="312"/>
      <c r="D72" s="353">
        <v>3</v>
      </c>
      <c r="E72" s="353"/>
      <c r="F72" s="65"/>
      <c r="G72" s="65"/>
      <c r="H72" s="47">
        <f>H71+16*D72</f>
        <v>491</v>
      </c>
      <c r="I72" s="48">
        <f>I71+D72</f>
        <v>29.5</v>
      </c>
      <c r="J72" s="311" t="s">
        <v>362</v>
      </c>
      <c r="K72" s="312"/>
      <c r="L72" s="312"/>
      <c r="M72" s="353">
        <v>1</v>
      </c>
      <c r="N72" s="353"/>
      <c r="O72" s="65"/>
      <c r="P72" s="65"/>
      <c r="Q72" s="47">
        <f>Q71+16*M72</f>
        <v>475</v>
      </c>
      <c r="R72" s="48">
        <f>R71+M72</f>
        <v>28</v>
      </c>
    </row>
    <row r="73" spans="1:18" ht="13.5" customHeight="1">
      <c r="A73" s="277" t="s">
        <v>841</v>
      </c>
      <c r="B73" s="278"/>
      <c r="C73" s="278"/>
      <c r="D73" s="278"/>
      <c r="E73" s="278"/>
      <c r="F73" s="278"/>
      <c r="G73" s="278"/>
      <c r="H73" s="278"/>
      <c r="I73" s="279"/>
      <c r="J73" s="277" t="s">
        <v>841</v>
      </c>
      <c r="K73" s="278"/>
      <c r="L73" s="278"/>
      <c r="M73" s="278"/>
      <c r="N73" s="278"/>
      <c r="O73" s="278"/>
      <c r="P73" s="278"/>
      <c r="Q73" s="278"/>
      <c r="R73" s="279"/>
    </row>
    <row r="74" spans="1:18" ht="13.5" customHeight="1">
      <c r="A74" s="280" t="s">
        <v>397</v>
      </c>
      <c r="B74" s="281"/>
      <c r="C74" s="281"/>
      <c r="D74" s="281"/>
      <c r="E74" s="281"/>
      <c r="F74" s="281"/>
      <c r="G74" s="281"/>
      <c r="H74" s="281"/>
      <c r="I74" s="282"/>
      <c r="J74" s="280" t="s">
        <v>398</v>
      </c>
      <c r="K74" s="281"/>
      <c r="L74" s="281"/>
      <c r="M74" s="281"/>
      <c r="N74" s="281"/>
      <c r="O74" s="281"/>
      <c r="P74" s="281"/>
      <c r="Q74" s="281"/>
      <c r="R74" s="282"/>
    </row>
    <row r="75" spans="1:18" ht="13.5" customHeight="1">
      <c r="A75" s="308" t="s">
        <v>366</v>
      </c>
      <c r="B75" s="309"/>
      <c r="C75" s="309"/>
      <c r="D75" s="309"/>
      <c r="E75" s="309"/>
      <c r="F75" s="309"/>
      <c r="G75" s="309"/>
      <c r="H75" s="309"/>
      <c r="I75" s="310"/>
      <c r="J75" s="308" t="s">
        <v>366</v>
      </c>
      <c r="K75" s="309"/>
      <c r="L75" s="309"/>
      <c r="M75" s="309"/>
      <c r="N75" s="309"/>
      <c r="O75" s="309"/>
      <c r="P75" s="309"/>
      <c r="Q75" s="309"/>
      <c r="R75" s="310"/>
    </row>
    <row r="76" spans="1:18" ht="13.5" customHeight="1">
      <c r="A76" s="275" t="s">
        <v>842</v>
      </c>
      <c r="B76" s="287"/>
      <c r="C76" s="287"/>
      <c r="D76" s="287"/>
      <c r="E76" s="287"/>
      <c r="F76" s="287"/>
      <c r="G76" s="287"/>
      <c r="H76" s="287"/>
      <c r="I76" s="276"/>
      <c r="J76" s="275" t="s">
        <v>842</v>
      </c>
      <c r="K76" s="287"/>
      <c r="L76" s="287"/>
      <c r="M76" s="287"/>
      <c r="N76" s="287"/>
      <c r="O76" s="287"/>
      <c r="P76" s="287"/>
      <c r="Q76" s="287"/>
      <c r="R76" s="276"/>
    </row>
    <row r="77" spans="1:18" ht="13.5" customHeight="1">
      <c r="A77" s="290" t="s">
        <v>367</v>
      </c>
      <c r="B77" s="292" t="s">
        <v>368</v>
      </c>
      <c r="C77" s="275" t="s">
        <v>369</v>
      </c>
      <c r="D77" s="287"/>
      <c r="E77" s="276"/>
      <c r="F77" s="294" t="s">
        <v>370</v>
      </c>
      <c r="G77" s="294" t="s">
        <v>371</v>
      </c>
      <c r="H77" s="305" t="s">
        <v>372</v>
      </c>
      <c r="I77" s="288" t="s">
        <v>373</v>
      </c>
      <c r="J77" s="290" t="s">
        <v>367</v>
      </c>
      <c r="K77" s="292" t="s">
        <v>368</v>
      </c>
      <c r="L77" s="275" t="s">
        <v>369</v>
      </c>
      <c r="M77" s="287"/>
      <c r="N77" s="276"/>
      <c r="O77" s="294" t="s">
        <v>370</v>
      </c>
      <c r="P77" s="294" t="s">
        <v>371</v>
      </c>
      <c r="Q77" s="305" t="s">
        <v>372</v>
      </c>
      <c r="R77" s="288" t="s">
        <v>373</v>
      </c>
    </row>
    <row r="78" spans="1:18" ht="24.75" customHeight="1">
      <c r="A78" s="291"/>
      <c r="B78" s="293"/>
      <c r="C78" s="51" t="s">
        <v>374</v>
      </c>
      <c r="D78" s="51" t="s">
        <v>375</v>
      </c>
      <c r="E78" s="51" t="s">
        <v>376</v>
      </c>
      <c r="F78" s="295"/>
      <c r="G78" s="295"/>
      <c r="H78" s="306"/>
      <c r="I78" s="289"/>
      <c r="J78" s="291"/>
      <c r="K78" s="293"/>
      <c r="L78" s="51" t="s">
        <v>374</v>
      </c>
      <c r="M78" s="51" t="s">
        <v>375</v>
      </c>
      <c r="N78" s="51" t="s">
        <v>376</v>
      </c>
      <c r="O78" s="295"/>
      <c r="P78" s="295"/>
      <c r="Q78" s="306"/>
      <c r="R78" s="289"/>
    </row>
    <row r="79" spans="1:18" ht="13.5" customHeight="1">
      <c r="A79" s="115" t="s">
        <v>399</v>
      </c>
      <c r="B79" s="112" t="s">
        <v>400</v>
      </c>
      <c r="C79" s="92">
        <v>48</v>
      </c>
      <c r="D79" s="92"/>
      <c r="E79" s="92">
        <v>8</v>
      </c>
      <c r="F79" s="92"/>
      <c r="G79" s="92"/>
      <c r="H79" s="92">
        <v>56</v>
      </c>
      <c r="I79" s="168">
        <v>3.5</v>
      </c>
      <c r="J79" s="104" t="s">
        <v>401</v>
      </c>
      <c r="K79" s="169" t="s">
        <v>402</v>
      </c>
      <c r="L79" s="60">
        <v>40</v>
      </c>
      <c r="M79" s="88"/>
      <c r="N79" s="170">
        <v>64</v>
      </c>
      <c r="O79" s="88"/>
      <c r="P79" s="99"/>
      <c r="Q79" s="101">
        <v>104</v>
      </c>
      <c r="R79" s="114">
        <f>Q79/16</f>
        <v>6.5</v>
      </c>
    </row>
    <row r="80" spans="1:18" ht="13.5" customHeight="1">
      <c r="A80" s="104" t="s">
        <v>377</v>
      </c>
      <c r="B80" s="98" t="s">
        <v>378</v>
      </c>
      <c r="C80" s="88">
        <v>28</v>
      </c>
      <c r="D80" s="88"/>
      <c r="E80" s="88">
        <v>20</v>
      </c>
      <c r="F80" s="88"/>
      <c r="G80" s="88"/>
      <c r="H80" s="88">
        <f>SUM(C80:G80)</f>
        <v>48</v>
      </c>
      <c r="I80" s="90">
        <f>H80/16</f>
        <v>3</v>
      </c>
      <c r="J80" s="104" t="s">
        <v>403</v>
      </c>
      <c r="K80" s="171" t="s">
        <v>380</v>
      </c>
      <c r="L80" s="99">
        <v>72</v>
      </c>
      <c r="M80" s="101"/>
      <c r="N80" s="170">
        <v>64</v>
      </c>
      <c r="O80" s="105"/>
      <c r="P80" s="101"/>
      <c r="Q80" s="105">
        <v>136</v>
      </c>
      <c r="R80" s="114">
        <f>Q80/16</f>
        <v>8.5</v>
      </c>
    </row>
    <row r="81" spans="1:18" ht="13.5" customHeight="1">
      <c r="A81" s="104" t="s">
        <v>381</v>
      </c>
      <c r="B81" s="98" t="s">
        <v>58</v>
      </c>
      <c r="C81" s="88">
        <v>18</v>
      </c>
      <c r="D81" s="88"/>
      <c r="E81" s="88">
        <v>14</v>
      </c>
      <c r="F81" s="88"/>
      <c r="G81" s="88"/>
      <c r="H81" s="88">
        <f>SUM(C81:G81)</f>
        <v>32</v>
      </c>
      <c r="I81" s="90">
        <f>H81/16</f>
        <v>2</v>
      </c>
      <c r="J81" s="104" t="s">
        <v>404</v>
      </c>
      <c r="K81" s="169" t="s">
        <v>378</v>
      </c>
      <c r="L81" s="60">
        <v>28</v>
      </c>
      <c r="M81" s="88"/>
      <c r="N81" s="62">
        <v>28</v>
      </c>
      <c r="O81" s="88"/>
      <c r="P81" s="88"/>
      <c r="Q81" s="88">
        <f>SUM(L81:P81)</f>
        <v>56</v>
      </c>
      <c r="R81" s="114">
        <f>Q81/16</f>
        <v>3.5</v>
      </c>
    </row>
    <row r="82" spans="1:18" ht="13.5" customHeight="1">
      <c r="A82" s="167" t="s">
        <v>383</v>
      </c>
      <c r="B82" s="98" t="s">
        <v>384</v>
      </c>
      <c r="C82" s="61">
        <v>48</v>
      </c>
      <c r="D82" s="88"/>
      <c r="E82" s="61"/>
      <c r="F82" s="88"/>
      <c r="G82" s="105"/>
      <c r="H82" s="88">
        <v>48</v>
      </c>
      <c r="I82" s="90">
        <f>H82/16</f>
        <v>3</v>
      </c>
      <c r="J82" s="104" t="s">
        <v>381</v>
      </c>
      <c r="K82" s="169" t="s">
        <v>58</v>
      </c>
      <c r="L82" s="88">
        <v>18</v>
      </c>
      <c r="M82" s="88"/>
      <c r="N82" s="88">
        <v>14</v>
      </c>
      <c r="O82" s="88"/>
      <c r="P82" s="88"/>
      <c r="Q82" s="88">
        <f>SUM(L82:P82)</f>
        <v>32</v>
      </c>
      <c r="R82" s="114">
        <f>Q82/16</f>
        <v>2</v>
      </c>
    </row>
    <row r="83" spans="1:18" ht="13.5" customHeight="1">
      <c r="A83" s="104" t="s">
        <v>385</v>
      </c>
      <c r="B83" s="98" t="s">
        <v>355</v>
      </c>
      <c r="C83" s="61">
        <v>48</v>
      </c>
      <c r="D83" s="88"/>
      <c r="E83" s="61"/>
      <c r="F83" s="88"/>
      <c r="G83" s="105"/>
      <c r="H83" s="88">
        <v>48</v>
      </c>
      <c r="I83" s="90">
        <f>H83/16</f>
        <v>3</v>
      </c>
      <c r="J83" s="88">
        <v>1001032</v>
      </c>
      <c r="K83" s="107" t="s">
        <v>384</v>
      </c>
      <c r="L83" s="60">
        <v>60</v>
      </c>
      <c r="M83" s="88"/>
      <c r="N83" s="62">
        <v>12</v>
      </c>
      <c r="O83" s="61"/>
      <c r="P83" s="88"/>
      <c r="Q83" s="61">
        <f>SUM(L83:P83)</f>
        <v>72</v>
      </c>
      <c r="R83" s="114">
        <f>Q83/16</f>
        <v>4.5</v>
      </c>
    </row>
    <row r="84" spans="1:18" ht="13.5" customHeight="1">
      <c r="A84" s="104" t="s">
        <v>405</v>
      </c>
      <c r="B84" s="98" t="s">
        <v>406</v>
      </c>
      <c r="C84" s="88">
        <v>46</v>
      </c>
      <c r="D84" s="88"/>
      <c r="E84" s="88">
        <v>8</v>
      </c>
      <c r="F84" s="88">
        <v>2</v>
      </c>
      <c r="G84" s="88"/>
      <c r="H84" s="88">
        <v>56</v>
      </c>
      <c r="I84" s="162">
        <v>3.5</v>
      </c>
      <c r="J84" s="115" t="s">
        <v>357</v>
      </c>
      <c r="K84" s="172" t="s">
        <v>358</v>
      </c>
      <c r="L84" s="93"/>
      <c r="M84" s="92"/>
      <c r="N84" s="158">
        <v>32</v>
      </c>
      <c r="O84" s="92"/>
      <c r="P84" s="158"/>
      <c r="Q84" s="92">
        <v>32</v>
      </c>
      <c r="R84" s="84">
        <v>1</v>
      </c>
    </row>
    <row r="85" spans="1:18" ht="13.5" customHeight="1">
      <c r="A85" s="104" t="s">
        <v>391</v>
      </c>
      <c r="B85" s="98" t="s">
        <v>392</v>
      </c>
      <c r="C85" s="88">
        <v>78</v>
      </c>
      <c r="D85" s="88"/>
      <c r="E85" s="88">
        <v>12</v>
      </c>
      <c r="F85" s="88">
        <v>6</v>
      </c>
      <c r="G85" s="88"/>
      <c r="H85" s="88">
        <v>96</v>
      </c>
      <c r="I85" s="162">
        <v>6</v>
      </c>
      <c r="J85" s="104"/>
      <c r="K85" s="173" t="s">
        <v>359</v>
      </c>
      <c r="L85" s="82">
        <v>3</v>
      </c>
      <c r="M85" s="79"/>
      <c r="N85" s="78"/>
      <c r="O85" s="79"/>
      <c r="P85" s="78"/>
      <c r="Q85" s="92">
        <v>3</v>
      </c>
      <c r="R85" s="90"/>
    </row>
    <row r="86" spans="1:18" ht="13.5" customHeight="1">
      <c r="A86" s="104" t="s">
        <v>395</v>
      </c>
      <c r="B86" s="98" t="s">
        <v>396</v>
      </c>
      <c r="C86" s="88">
        <v>8</v>
      </c>
      <c r="D86" s="88"/>
      <c r="E86" s="88">
        <v>8</v>
      </c>
      <c r="F86" s="88"/>
      <c r="G86" s="88"/>
      <c r="H86" s="88">
        <f>SUM(C86:G86)</f>
        <v>16</v>
      </c>
      <c r="I86" s="90">
        <v>0.5</v>
      </c>
      <c r="J86" s="115"/>
      <c r="K86" s="172"/>
      <c r="L86" s="93"/>
      <c r="M86" s="92"/>
      <c r="N86" s="158"/>
      <c r="O86" s="92"/>
      <c r="P86" s="158"/>
      <c r="Q86" s="92"/>
      <c r="R86" s="84"/>
    </row>
    <row r="87" spans="1:18" ht="13.5" customHeight="1">
      <c r="A87" s="115" t="s">
        <v>357</v>
      </c>
      <c r="B87" s="91" t="s">
        <v>358</v>
      </c>
      <c r="C87" s="92"/>
      <c r="D87" s="92"/>
      <c r="E87" s="158">
        <v>32</v>
      </c>
      <c r="F87" s="92"/>
      <c r="G87" s="158"/>
      <c r="H87" s="92">
        <v>32</v>
      </c>
      <c r="I87" s="84">
        <v>1</v>
      </c>
      <c r="J87" s="104"/>
      <c r="K87" s="173"/>
      <c r="L87" s="82"/>
      <c r="M87" s="79"/>
      <c r="N87" s="78"/>
      <c r="O87" s="79"/>
      <c r="P87" s="78"/>
      <c r="Q87" s="92"/>
      <c r="R87" s="90"/>
    </row>
    <row r="88" spans="1:18" ht="13.5" customHeight="1">
      <c r="A88" s="104"/>
      <c r="B88" s="76" t="s">
        <v>359</v>
      </c>
      <c r="C88" s="79">
        <v>3</v>
      </c>
      <c r="D88" s="79"/>
      <c r="E88" s="78"/>
      <c r="F88" s="79"/>
      <c r="G88" s="78"/>
      <c r="H88" s="92">
        <v>3</v>
      </c>
      <c r="I88" s="90"/>
      <c r="J88" s="104"/>
      <c r="K88" s="173"/>
      <c r="L88" s="82"/>
      <c r="M88" s="79"/>
      <c r="N88" s="78"/>
      <c r="O88" s="79"/>
      <c r="P88" s="78"/>
      <c r="Q88" s="92"/>
      <c r="R88" s="90"/>
    </row>
    <row r="89" spans="1:18" ht="13.5" customHeight="1">
      <c r="A89" s="104"/>
      <c r="B89" s="107"/>
      <c r="C89" s="88"/>
      <c r="D89" s="61"/>
      <c r="E89" s="88"/>
      <c r="F89" s="61"/>
      <c r="G89" s="88"/>
      <c r="H89" s="61"/>
      <c r="I89" s="162"/>
      <c r="J89" s="104"/>
      <c r="K89" s="107"/>
      <c r="L89" s="60"/>
      <c r="M89" s="88"/>
      <c r="N89" s="62"/>
      <c r="O89" s="61"/>
      <c r="P89" s="88"/>
      <c r="Q89" s="61"/>
      <c r="R89" s="90"/>
    </row>
    <row r="90" spans="1:18" ht="13.5" customHeight="1">
      <c r="A90" s="104"/>
      <c r="B90" s="107"/>
      <c r="C90" s="88"/>
      <c r="D90" s="61"/>
      <c r="E90" s="88"/>
      <c r="F90" s="61"/>
      <c r="G90" s="88"/>
      <c r="H90" s="61"/>
      <c r="I90" s="162"/>
      <c r="J90" s="104"/>
      <c r="K90" s="107"/>
      <c r="L90" s="60"/>
      <c r="M90" s="88"/>
      <c r="N90" s="62"/>
      <c r="O90" s="61"/>
      <c r="P90" s="88"/>
      <c r="Q90" s="61"/>
      <c r="R90" s="90"/>
    </row>
    <row r="91" spans="1:18" ht="13.5" customHeight="1">
      <c r="A91" s="71"/>
      <c r="B91" s="107"/>
      <c r="C91" s="88"/>
      <c r="D91" s="61"/>
      <c r="E91" s="88"/>
      <c r="F91" s="61"/>
      <c r="G91" s="88"/>
      <c r="H91" s="61"/>
      <c r="I91" s="162"/>
      <c r="J91" s="71"/>
      <c r="K91" s="107"/>
      <c r="L91" s="60"/>
      <c r="M91" s="157"/>
      <c r="N91" s="62"/>
      <c r="O91" s="61"/>
      <c r="P91" s="88"/>
      <c r="Q91" s="61"/>
      <c r="R91" s="162"/>
    </row>
    <row r="92" spans="1:18" ht="13.5" customHeight="1">
      <c r="A92" s="275" t="s">
        <v>360</v>
      </c>
      <c r="B92" s="276"/>
      <c r="C92" s="47">
        <f>SUM(C78:C91)</f>
        <v>325</v>
      </c>
      <c r="D92" s="47"/>
      <c r="E92" s="47">
        <f>SUM(E78:E91)</f>
        <v>102</v>
      </c>
      <c r="F92" s="47">
        <f>SUM(F78:F91)</f>
        <v>8</v>
      </c>
      <c r="G92" s="47"/>
      <c r="H92" s="47">
        <f>SUM(H78:H91)</f>
        <v>435</v>
      </c>
      <c r="I92" s="174">
        <f>SUM(I78:I91)</f>
        <v>25.5</v>
      </c>
      <c r="J92" s="275" t="s">
        <v>360</v>
      </c>
      <c r="K92" s="276"/>
      <c r="L92" s="47">
        <f>SUM(L79:L91)</f>
        <v>221</v>
      </c>
      <c r="M92" s="47"/>
      <c r="N92" s="47">
        <f>SUM(N79:N91)</f>
        <v>214</v>
      </c>
      <c r="O92" s="47"/>
      <c r="P92" s="47"/>
      <c r="Q92" s="47">
        <f>SUM(Q79:Q91)</f>
        <v>435</v>
      </c>
      <c r="R92" s="48">
        <f>SUM(R79:R91)</f>
        <v>26</v>
      </c>
    </row>
    <row r="93" spans="1:18" ht="13.5" customHeight="1">
      <c r="A93" s="275" t="s">
        <v>361</v>
      </c>
      <c r="B93" s="276"/>
      <c r="C93" s="275">
        <f>SUM(C92:E92)</f>
        <v>427</v>
      </c>
      <c r="D93" s="287"/>
      <c r="E93" s="276"/>
      <c r="F93" s="47">
        <f>SUM(F80:F91)</f>
        <v>8</v>
      </c>
      <c r="G93" s="47"/>
      <c r="H93" s="47">
        <f>SUM(C93:G93)</f>
        <v>435</v>
      </c>
      <c r="I93" s="48">
        <f>SUM(I78:I91)</f>
        <v>25.5</v>
      </c>
      <c r="J93" s="275" t="s">
        <v>361</v>
      </c>
      <c r="K93" s="276"/>
      <c r="L93" s="275">
        <f>SUM(L92:N92)</f>
        <v>435</v>
      </c>
      <c r="M93" s="287"/>
      <c r="N93" s="276"/>
      <c r="O93" s="47"/>
      <c r="P93" s="47"/>
      <c r="Q93" s="47">
        <f>SUM(L93:P93)</f>
        <v>435</v>
      </c>
      <c r="R93" s="48">
        <f>SUM(R79:R91)</f>
        <v>26</v>
      </c>
    </row>
    <row r="94" spans="1:18" ht="13.5" customHeight="1">
      <c r="A94" s="311" t="s">
        <v>362</v>
      </c>
      <c r="B94" s="312"/>
      <c r="C94" s="312"/>
      <c r="D94" s="353">
        <v>1</v>
      </c>
      <c r="E94" s="353"/>
      <c r="F94" s="65"/>
      <c r="G94" s="65"/>
      <c r="H94" s="47">
        <f>H93+16*D94</f>
        <v>451</v>
      </c>
      <c r="I94" s="48">
        <f>I93+D94</f>
        <v>26.5</v>
      </c>
      <c r="J94" s="311" t="s">
        <v>362</v>
      </c>
      <c r="K94" s="312"/>
      <c r="L94" s="312"/>
      <c r="M94" s="353">
        <v>4</v>
      </c>
      <c r="N94" s="353"/>
      <c r="O94" s="65"/>
      <c r="P94" s="65"/>
      <c r="Q94" s="47">
        <f>Q93+16*M94</f>
        <v>499</v>
      </c>
      <c r="R94" s="48">
        <f>R93+M94</f>
        <v>30</v>
      </c>
    </row>
    <row r="98" spans="1:18" ht="13.5" customHeight="1">
      <c r="A98" s="277" t="s">
        <v>841</v>
      </c>
      <c r="B98" s="278"/>
      <c r="C98" s="278"/>
      <c r="D98" s="278"/>
      <c r="E98" s="278"/>
      <c r="F98" s="278"/>
      <c r="G98" s="278"/>
      <c r="H98" s="278"/>
      <c r="I98" s="279"/>
      <c r="J98" s="277" t="s">
        <v>841</v>
      </c>
      <c r="K98" s="278"/>
      <c r="L98" s="278"/>
      <c r="M98" s="278"/>
      <c r="N98" s="278"/>
      <c r="O98" s="278"/>
      <c r="P98" s="278"/>
      <c r="Q98" s="278"/>
      <c r="R98" s="279"/>
    </row>
    <row r="99" spans="1:18" ht="13.5" customHeight="1">
      <c r="A99" s="280" t="s">
        <v>407</v>
      </c>
      <c r="B99" s="281"/>
      <c r="C99" s="281"/>
      <c r="D99" s="281"/>
      <c r="E99" s="281"/>
      <c r="F99" s="281"/>
      <c r="G99" s="281"/>
      <c r="H99" s="281"/>
      <c r="I99" s="282"/>
      <c r="J99" s="280" t="s">
        <v>885</v>
      </c>
      <c r="K99" s="281"/>
      <c r="L99" s="281"/>
      <c r="M99" s="281"/>
      <c r="N99" s="281"/>
      <c r="O99" s="281"/>
      <c r="P99" s="281"/>
      <c r="Q99" s="281"/>
      <c r="R99" s="282"/>
    </row>
    <row r="100" spans="1:18" ht="13.5" customHeight="1">
      <c r="A100" s="308" t="s">
        <v>366</v>
      </c>
      <c r="B100" s="309"/>
      <c r="C100" s="309"/>
      <c r="D100" s="309"/>
      <c r="E100" s="309"/>
      <c r="F100" s="309"/>
      <c r="G100" s="309"/>
      <c r="H100" s="309"/>
      <c r="I100" s="310"/>
      <c r="J100" s="308" t="s">
        <v>366</v>
      </c>
      <c r="K100" s="309"/>
      <c r="L100" s="309"/>
      <c r="M100" s="309"/>
      <c r="N100" s="309"/>
      <c r="O100" s="309"/>
      <c r="P100" s="309"/>
      <c r="Q100" s="309"/>
      <c r="R100" s="310"/>
    </row>
    <row r="101" spans="1:18" ht="13.5" customHeight="1">
      <c r="A101" s="275" t="s">
        <v>842</v>
      </c>
      <c r="B101" s="287"/>
      <c r="C101" s="287"/>
      <c r="D101" s="287"/>
      <c r="E101" s="287"/>
      <c r="F101" s="287"/>
      <c r="G101" s="287"/>
      <c r="H101" s="287"/>
      <c r="I101" s="276"/>
      <c r="J101" s="275" t="s">
        <v>842</v>
      </c>
      <c r="K101" s="287"/>
      <c r="L101" s="287"/>
      <c r="M101" s="287"/>
      <c r="N101" s="287"/>
      <c r="O101" s="287"/>
      <c r="P101" s="287"/>
      <c r="Q101" s="287"/>
      <c r="R101" s="276"/>
    </row>
    <row r="102" spans="1:18" ht="13.5" customHeight="1">
      <c r="A102" s="290" t="s">
        <v>367</v>
      </c>
      <c r="B102" s="354" t="s">
        <v>368</v>
      </c>
      <c r="C102" s="283" t="s">
        <v>369</v>
      </c>
      <c r="D102" s="283"/>
      <c r="E102" s="283"/>
      <c r="F102" s="294" t="s">
        <v>370</v>
      </c>
      <c r="G102" s="294" t="s">
        <v>371</v>
      </c>
      <c r="H102" s="305" t="s">
        <v>372</v>
      </c>
      <c r="I102" s="288" t="s">
        <v>373</v>
      </c>
      <c r="J102" s="290" t="s">
        <v>367</v>
      </c>
      <c r="K102" s="292" t="s">
        <v>368</v>
      </c>
      <c r="L102" s="283" t="s">
        <v>369</v>
      </c>
      <c r="M102" s="283"/>
      <c r="N102" s="283"/>
      <c r="O102" s="294" t="s">
        <v>370</v>
      </c>
      <c r="P102" s="294" t="s">
        <v>371</v>
      </c>
      <c r="Q102" s="305" t="s">
        <v>372</v>
      </c>
      <c r="R102" s="288" t="s">
        <v>373</v>
      </c>
    </row>
    <row r="103" spans="1:18" ht="26.25" customHeight="1">
      <c r="A103" s="291"/>
      <c r="B103" s="355"/>
      <c r="C103" s="51" t="s">
        <v>374</v>
      </c>
      <c r="D103" s="175" t="s">
        <v>375</v>
      </c>
      <c r="E103" s="51" t="s">
        <v>376</v>
      </c>
      <c r="F103" s="356"/>
      <c r="G103" s="295"/>
      <c r="H103" s="306"/>
      <c r="I103" s="289"/>
      <c r="J103" s="291"/>
      <c r="K103" s="293"/>
      <c r="L103" s="51" t="s">
        <v>374</v>
      </c>
      <c r="M103" s="51" t="s">
        <v>375</v>
      </c>
      <c r="N103" s="51" t="s">
        <v>376</v>
      </c>
      <c r="O103" s="295"/>
      <c r="P103" s="295"/>
      <c r="Q103" s="306"/>
      <c r="R103" s="289"/>
    </row>
    <row r="104" spans="1:18" ht="13.5" customHeight="1">
      <c r="A104" s="104" t="s">
        <v>401</v>
      </c>
      <c r="B104" s="169" t="s">
        <v>402</v>
      </c>
      <c r="C104" s="60">
        <v>40</v>
      </c>
      <c r="D104" s="88"/>
      <c r="E104" s="170">
        <v>64</v>
      </c>
      <c r="F104" s="88"/>
      <c r="G104" s="99"/>
      <c r="H104" s="101">
        <v>104</v>
      </c>
      <c r="I104" s="114">
        <f>H104/16</f>
        <v>6.5</v>
      </c>
      <c r="J104" s="115" t="s">
        <v>408</v>
      </c>
      <c r="K104" s="112" t="s">
        <v>409</v>
      </c>
      <c r="L104" s="92"/>
      <c r="M104" s="92">
        <v>56</v>
      </c>
      <c r="N104" s="92"/>
      <c r="O104" s="92"/>
      <c r="P104" s="82"/>
      <c r="Q104" s="92">
        <f>SUM(L104:P104)</f>
        <v>56</v>
      </c>
      <c r="R104" s="159">
        <v>3.5</v>
      </c>
    </row>
    <row r="105" spans="1:18" ht="13.5" customHeight="1">
      <c r="A105" s="104" t="s">
        <v>403</v>
      </c>
      <c r="B105" s="171" t="s">
        <v>380</v>
      </c>
      <c r="C105" s="99">
        <v>72</v>
      </c>
      <c r="D105" s="101"/>
      <c r="E105" s="170">
        <v>64</v>
      </c>
      <c r="F105" s="105"/>
      <c r="G105" s="101"/>
      <c r="H105" s="105">
        <v>136</v>
      </c>
      <c r="I105" s="114">
        <f>H105/16</f>
        <v>8.5</v>
      </c>
      <c r="J105" s="115" t="s">
        <v>410</v>
      </c>
      <c r="K105" s="112" t="s">
        <v>411</v>
      </c>
      <c r="L105" s="92"/>
      <c r="M105" s="92">
        <v>32</v>
      </c>
      <c r="N105" s="92"/>
      <c r="O105" s="92"/>
      <c r="P105" s="92"/>
      <c r="Q105" s="92">
        <v>32</v>
      </c>
      <c r="R105" s="84">
        <v>2</v>
      </c>
    </row>
    <row r="106" spans="1:18" ht="13.5" customHeight="1">
      <c r="A106" s="104" t="s">
        <v>404</v>
      </c>
      <c r="B106" s="98" t="s">
        <v>378</v>
      </c>
      <c r="C106" s="88">
        <v>28</v>
      </c>
      <c r="D106" s="88"/>
      <c r="E106" s="88">
        <v>28</v>
      </c>
      <c r="F106" s="88"/>
      <c r="G106" s="88"/>
      <c r="H106" s="60">
        <f>SUM(C106:G106)</f>
        <v>56</v>
      </c>
      <c r="I106" s="162">
        <v>3.5</v>
      </c>
      <c r="J106" s="115" t="s">
        <v>412</v>
      </c>
      <c r="K106" s="112" t="s">
        <v>413</v>
      </c>
      <c r="L106" s="92"/>
      <c r="M106" s="92">
        <v>32</v>
      </c>
      <c r="N106" s="92"/>
      <c r="O106" s="92"/>
      <c r="P106" s="92"/>
      <c r="Q106" s="92">
        <v>32</v>
      </c>
      <c r="R106" s="84">
        <v>2</v>
      </c>
    </row>
    <row r="107" spans="1:18" ht="13.5" customHeight="1">
      <c r="A107" s="104" t="s">
        <v>381</v>
      </c>
      <c r="B107" s="98" t="s">
        <v>58</v>
      </c>
      <c r="C107" s="88">
        <v>18</v>
      </c>
      <c r="D107" s="88"/>
      <c r="E107" s="88">
        <v>14</v>
      </c>
      <c r="F107" s="88"/>
      <c r="G107" s="88"/>
      <c r="H107" s="60">
        <f>SUM(C107:G107)</f>
        <v>32</v>
      </c>
      <c r="I107" s="162">
        <v>2</v>
      </c>
      <c r="J107" s="104" t="s">
        <v>1108</v>
      </c>
      <c r="K107" s="87" t="s">
        <v>378</v>
      </c>
      <c r="L107" s="88">
        <v>48</v>
      </c>
      <c r="M107" s="62"/>
      <c r="N107" s="88">
        <v>48</v>
      </c>
      <c r="O107" s="88"/>
      <c r="P107" s="88"/>
      <c r="Q107" s="60">
        <f>SUM(L107:P107)</f>
        <v>96</v>
      </c>
      <c r="R107" s="90">
        <v>6</v>
      </c>
    </row>
    <row r="108" spans="1:18" ht="13.5" customHeight="1">
      <c r="A108" s="88">
        <v>1001032</v>
      </c>
      <c r="B108" s="107" t="s">
        <v>384</v>
      </c>
      <c r="C108" s="88">
        <v>60</v>
      </c>
      <c r="D108" s="61"/>
      <c r="E108" s="88">
        <v>12</v>
      </c>
      <c r="F108" s="61"/>
      <c r="G108" s="88"/>
      <c r="H108" s="61">
        <f>SUM(C108:G108)</f>
        <v>72</v>
      </c>
      <c r="I108" s="162">
        <v>4.5</v>
      </c>
      <c r="J108" s="104" t="s">
        <v>414</v>
      </c>
      <c r="K108" s="110" t="s">
        <v>58</v>
      </c>
      <c r="L108" s="101">
        <v>24</v>
      </c>
      <c r="M108" s="61"/>
      <c r="N108" s="101">
        <v>32</v>
      </c>
      <c r="O108" s="105"/>
      <c r="P108" s="101"/>
      <c r="Q108" s="105">
        <v>56</v>
      </c>
      <c r="R108" s="90">
        <v>3.5</v>
      </c>
    </row>
    <row r="109" spans="1:18" ht="13.5" customHeight="1">
      <c r="A109" s="75" t="s">
        <v>357</v>
      </c>
      <c r="B109" s="91" t="s">
        <v>358</v>
      </c>
      <c r="C109" s="92"/>
      <c r="D109" s="92"/>
      <c r="E109" s="158">
        <v>32</v>
      </c>
      <c r="F109" s="92"/>
      <c r="G109" s="158"/>
      <c r="H109" s="93">
        <v>32</v>
      </c>
      <c r="I109" s="84">
        <v>1</v>
      </c>
      <c r="J109" s="104" t="s">
        <v>415</v>
      </c>
      <c r="K109" s="107" t="s">
        <v>416</v>
      </c>
      <c r="L109" s="88">
        <v>24</v>
      </c>
      <c r="M109" s="61"/>
      <c r="N109" s="88"/>
      <c r="O109" s="61"/>
      <c r="P109" s="88"/>
      <c r="Q109" s="61">
        <f>SUM(L109:P109)</f>
        <v>24</v>
      </c>
      <c r="R109" s="90">
        <v>1.5</v>
      </c>
    </row>
    <row r="110" spans="1:18" ht="13.5" customHeight="1">
      <c r="A110" s="86"/>
      <c r="B110" s="76" t="s">
        <v>359</v>
      </c>
      <c r="C110" s="79">
        <v>3</v>
      </c>
      <c r="D110" s="79"/>
      <c r="E110" s="78"/>
      <c r="F110" s="79"/>
      <c r="G110" s="78"/>
      <c r="H110" s="93">
        <v>3</v>
      </c>
      <c r="I110" s="90"/>
      <c r="J110" s="75" t="s">
        <v>357</v>
      </c>
      <c r="K110" s="91" t="s">
        <v>358</v>
      </c>
      <c r="L110" s="92"/>
      <c r="M110" s="92"/>
      <c r="N110" s="158">
        <v>32</v>
      </c>
      <c r="O110" s="92"/>
      <c r="P110" s="158"/>
      <c r="Q110" s="92">
        <v>32</v>
      </c>
      <c r="R110" s="84">
        <v>1</v>
      </c>
    </row>
    <row r="111" spans="1:18" ht="13.5" customHeight="1">
      <c r="A111" s="104"/>
      <c r="B111" s="176"/>
      <c r="C111" s="79"/>
      <c r="D111" s="79"/>
      <c r="E111" s="79"/>
      <c r="F111" s="79"/>
      <c r="G111" s="79"/>
      <c r="H111" s="92"/>
      <c r="I111" s="90"/>
      <c r="J111" s="86"/>
      <c r="K111" s="76" t="s">
        <v>359</v>
      </c>
      <c r="L111" s="79">
        <v>3</v>
      </c>
      <c r="M111" s="79"/>
      <c r="N111" s="78"/>
      <c r="O111" s="79"/>
      <c r="P111" s="78"/>
      <c r="Q111" s="92">
        <v>3</v>
      </c>
      <c r="R111" s="90"/>
    </row>
    <row r="112" spans="1:18" ht="13.5" customHeight="1">
      <c r="A112" s="104"/>
      <c r="B112" s="176"/>
      <c r="C112" s="79"/>
      <c r="D112" s="79"/>
      <c r="E112" s="79"/>
      <c r="F112" s="79"/>
      <c r="G112" s="79"/>
      <c r="H112" s="92"/>
      <c r="I112" s="90"/>
      <c r="J112" s="75"/>
      <c r="K112" s="91"/>
      <c r="L112" s="92"/>
      <c r="M112" s="92"/>
      <c r="N112" s="158"/>
      <c r="O112" s="92"/>
      <c r="P112" s="158"/>
      <c r="Q112" s="92"/>
      <c r="R112" s="84"/>
    </row>
    <row r="113" spans="1:18" ht="13.5" customHeight="1">
      <c r="A113" s="104"/>
      <c r="B113" s="176"/>
      <c r="C113" s="79"/>
      <c r="D113" s="79"/>
      <c r="E113" s="79"/>
      <c r="F113" s="79"/>
      <c r="G113" s="79"/>
      <c r="H113" s="92"/>
      <c r="I113" s="90"/>
      <c r="J113" s="86"/>
      <c r="K113" s="76"/>
      <c r="L113" s="79"/>
      <c r="M113" s="79"/>
      <c r="N113" s="78"/>
      <c r="O113" s="79"/>
      <c r="P113" s="78"/>
      <c r="Q113" s="92"/>
      <c r="R113" s="90"/>
    </row>
    <row r="114" spans="1:18" ht="13.5" customHeight="1">
      <c r="A114" s="104"/>
      <c r="B114" s="176"/>
      <c r="C114" s="79"/>
      <c r="D114" s="79"/>
      <c r="E114" s="79"/>
      <c r="F114" s="79"/>
      <c r="G114" s="79"/>
      <c r="H114" s="92"/>
      <c r="I114" s="90"/>
      <c r="J114" s="86"/>
      <c r="K114" s="76"/>
      <c r="L114" s="79"/>
      <c r="M114" s="79"/>
      <c r="N114" s="78"/>
      <c r="O114" s="79"/>
      <c r="P114" s="78"/>
      <c r="Q114" s="92"/>
      <c r="R114" s="90"/>
    </row>
    <row r="115" spans="1:18" ht="13.5" customHeight="1">
      <c r="A115" s="104"/>
      <c r="B115" s="98"/>
      <c r="C115" s="88"/>
      <c r="D115" s="88"/>
      <c r="E115" s="88"/>
      <c r="F115" s="88"/>
      <c r="G115" s="88"/>
      <c r="H115" s="88"/>
      <c r="I115" s="162"/>
      <c r="J115" s="115"/>
      <c r="K115" s="112"/>
      <c r="L115" s="92"/>
      <c r="M115" s="92"/>
      <c r="N115" s="92"/>
      <c r="O115" s="92"/>
      <c r="P115" s="92"/>
      <c r="Q115" s="92"/>
      <c r="R115" s="84"/>
    </row>
    <row r="116" spans="1:18" ht="13.5" customHeight="1">
      <c r="A116" s="88"/>
      <c r="B116" s="98"/>
      <c r="C116" s="88"/>
      <c r="D116" s="88"/>
      <c r="E116" s="88"/>
      <c r="F116" s="88"/>
      <c r="G116" s="88"/>
      <c r="H116" s="88"/>
      <c r="I116" s="162"/>
      <c r="J116" s="75"/>
      <c r="K116" s="91"/>
      <c r="L116" s="92"/>
      <c r="M116" s="92"/>
      <c r="N116" s="158"/>
      <c r="O116" s="92"/>
      <c r="P116" s="158"/>
      <c r="Q116" s="92"/>
      <c r="R116" s="84"/>
    </row>
    <row r="117" spans="1:18" ht="13.5" customHeight="1">
      <c r="A117" s="104"/>
      <c r="B117" s="107"/>
      <c r="C117" s="88"/>
      <c r="D117" s="61"/>
      <c r="E117" s="88"/>
      <c r="F117" s="61"/>
      <c r="G117" s="88"/>
      <c r="H117" s="61"/>
      <c r="I117" s="177"/>
      <c r="J117" s="75"/>
      <c r="K117" s="91"/>
      <c r="L117" s="92"/>
      <c r="M117" s="92"/>
      <c r="N117" s="158"/>
      <c r="O117" s="92"/>
      <c r="P117" s="158"/>
      <c r="Q117" s="92"/>
      <c r="R117" s="84"/>
    </row>
    <row r="118" spans="1:18" ht="13.5" customHeight="1">
      <c r="A118" s="275" t="s">
        <v>360</v>
      </c>
      <c r="B118" s="276"/>
      <c r="C118" s="47">
        <f>SUM(C104:C117)</f>
        <v>221</v>
      </c>
      <c r="D118" s="47"/>
      <c r="E118" s="47">
        <f>SUM(E104:E117)</f>
        <v>214</v>
      </c>
      <c r="F118" s="47"/>
      <c r="G118" s="47"/>
      <c r="H118" s="47">
        <f>SUM(H104:H117)</f>
        <v>435</v>
      </c>
      <c r="I118" s="48">
        <f>SUM(I104:I117)</f>
        <v>26</v>
      </c>
      <c r="J118" s="275" t="s">
        <v>360</v>
      </c>
      <c r="K118" s="276"/>
      <c r="L118" s="47">
        <f>SUM(L104:L117)</f>
        <v>99</v>
      </c>
      <c r="M118" s="47">
        <f>SUM(M104:M117)</f>
        <v>120</v>
      </c>
      <c r="N118" s="47">
        <f>SUM(N104:N117)</f>
        <v>112</v>
      </c>
      <c r="O118" s="47"/>
      <c r="P118" s="47"/>
      <c r="Q118" s="47">
        <f>SUM(Q104:Q117)</f>
        <v>331</v>
      </c>
      <c r="R118" s="48">
        <f>SUM(R104:R117)</f>
        <v>19.5</v>
      </c>
    </row>
    <row r="119" spans="1:18" ht="13.5" customHeight="1">
      <c r="A119" s="275" t="s">
        <v>361</v>
      </c>
      <c r="B119" s="276"/>
      <c r="C119" s="275">
        <f>SUM(C118:E118)</f>
        <v>435</v>
      </c>
      <c r="D119" s="287"/>
      <c r="E119" s="276"/>
      <c r="F119" s="47"/>
      <c r="G119" s="47"/>
      <c r="H119" s="47">
        <f>SUM(C119:G119)</f>
        <v>435</v>
      </c>
      <c r="I119" s="48">
        <f>SUM(I104:I117)</f>
        <v>26</v>
      </c>
      <c r="J119" s="275" t="s">
        <v>361</v>
      </c>
      <c r="K119" s="276"/>
      <c r="L119" s="275">
        <f>SUM(L118:N118)</f>
        <v>331</v>
      </c>
      <c r="M119" s="287"/>
      <c r="N119" s="276"/>
      <c r="O119" s="47"/>
      <c r="P119" s="47"/>
      <c r="Q119" s="47">
        <f>SUM(L119:P119)</f>
        <v>331</v>
      </c>
      <c r="R119" s="48">
        <f>SUM(R104:R117)</f>
        <v>19.5</v>
      </c>
    </row>
    <row r="120" spans="1:18" ht="13.5" customHeight="1">
      <c r="A120" s="311" t="s">
        <v>362</v>
      </c>
      <c r="B120" s="312"/>
      <c r="C120" s="312"/>
      <c r="D120" s="353">
        <v>4</v>
      </c>
      <c r="E120" s="353"/>
      <c r="F120" s="65"/>
      <c r="G120" s="65"/>
      <c r="H120" s="47">
        <f>H119+16*D120</f>
        <v>499</v>
      </c>
      <c r="I120" s="174">
        <f>I119+D120</f>
        <v>30</v>
      </c>
      <c r="J120" s="311" t="s">
        <v>362</v>
      </c>
      <c r="K120" s="312"/>
      <c r="L120" s="312"/>
      <c r="M120" s="353">
        <v>6</v>
      </c>
      <c r="N120" s="353"/>
      <c r="O120" s="65"/>
      <c r="P120" s="65"/>
      <c r="Q120" s="47">
        <f>Q119+16*M120</f>
        <v>427</v>
      </c>
      <c r="R120" s="48">
        <f>R119+M120</f>
        <v>25.5</v>
      </c>
    </row>
    <row r="121" spans="1:18" ht="13.5" customHeight="1">
      <c r="A121" s="277" t="s">
        <v>841</v>
      </c>
      <c r="B121" s="278"/>
      <c r="C121" s="278"/>
      <c r="D121" s="278"/>
      <c r="E121" s="278"/>
      <c r="F121" s="278"/>
      <c r="G121" s="278"/>
      <c r="H121" s="278"/>
      <c r="I121" s="279"/>
      <c r="J121" s="277" t="s">
        <v>244</v>
      </c>
      <c r="K121" s="278"/>
      <c r="L121" s="278"/>
      <c r="M121" s="278"/>
      <c r="N121" s="278"/>
      <c r="O121" s="278"/>
      <c r="P121" s="278"/>
      <c r="Q121" s="278"/>
      <c r="R121" s="279"/>
    </row>
    <row r="122" spans="1:18" ht="13.5" customHeight="1">
      <c r="A122" s="280" t="s">
        <v>417</v>
      </c>
      <c r="B122" s="281"/>
      <c r="C122" s="281"/>
      <c r="D122" s="281"/>
      <c r="E122" s="281"/>
      <c r="F122" s="281"/>
      <c r="G122" s="281"/>
      <c r="H122" s="281"/>
      <c r="I122" s="282"/>
      <c r="J122" s="280" t="s">
        <v>418</v>
      </c>
      <c r="K122" s="281"/>
      <c r="L122" s="281"/>
      <c r="M122" s="281"/>
      <c r="N122" s="281"/>
      <c r="O122" s="281"/>
      <c r="P122" s="281"/>
      <c r="Q122" s="281"/>
      <c r="R122" s="282"/>
    </row>
    <row r="123" spans="1:18" ht="13.5" customHeight="1">
      <c r="A123" s="308" t="s">
        <v>366</v>
      </c>
      <c r="B123" s="309"/>
      <c r="C123" s="309"/>
      <c r="D123" s="309"/>
      <c r="E123" s="309"/>
      <c r="F123" s="309"/>
      <c r="G123" s="309"/>
      <c r="H123" s="309"/>
      <c r="I123" s="310"/>
      <c r="J123" s="308" t="s">
        <v>419</v>
      </c>
      <c r="K123" s="309"/>
      <c r="L123" s="309"/>
      <c r="M123" s="309"/>
      <c r="N123" s="309"/>
      <c r="O123" s="309"/>
      <c r="P123" s="309"/>
      <c r="Q123" s="309"/>
      <c r="R123" s="310"/>
    </row>
    <row r="124" spans="1:18" ht="13.5" customHeight="1">
      <c r="A124" s="275" t="s">
        <v>842</v>
      </c>
      <c r="B124" s="287"/>
      <c r="C124" s="287"/>
      <c r="D124" s="287"/>
      <c r="E124" s="287"/>
      <c r="F124" s="287"/>
      <c r="G124" s="287"/>
      <c r="H124" s="287"/>
      <c r="I124" s="276"/>
      <c r="J124" s="275" t="s">
        <v>842</v>
      </c>
      <c r="K124" s="287"/>
      <c r="L124" s="287"/>
      <c r="M124" s="287"/>
      <c r="N124" s="287"/>
      <c r="O124" s="287"/>
      <c r="P124" s="287"/>
      <c r="Q124" s="287"/>
      <c r="R124" s="276"/>
    </row>
    <row r="125" spans="1:18" ht="13.5" customHeight="1">
      <c r="A125" s="290" t="s">
        <v>367</v>
      </c>
      <c r="B125" s="354" t="s">
        <v>368</v>
      </c>
      <c r="C125" s="283" t="s">
        <v>369</v>
      </c>
      <c r="D125" s="283"/>
      <c r="E125" s="283"/>
      <c r="F125" s="294" t="s">
        <v>370</v>
      </c>
      <c r="G125" s="294" t="s">
        <v>371</v>
      </c>
      <c r="H125" s="305" t="s">
        <v>372</v>
      </c>
      <c r="I125" s="288" t="s">
        <v>373</v>
      </c>
      <c r="J125" s="290" t="s">
        <v>367</v>
      </c>
      <c r="K125" s="292" t="s">
        <v>368</v>
      </c>
      <c r="L125" s="275" t="s">
        <v>369</v>
      </c>
      <c r="M125" s="287"/>
      <c r="N125" s="276"/>
      <c r="O125" s="294" t="s">
        <v>370</v>
      </c>
      <c r="P125" s="294" t="s">
        <v>371</v>
      </c>
      <c r="Q125" s="305" t="s">
        <v>372</v>
      </c>
      <c r="R125" s="288" t="s">
        <v>373</v>
      </c>
    </row>
    <row r="126" spans="1:18" ht="23.25" customHeight="1">
      <c r="A126" s="291"/>
      <c r="B126" s="355"/>
      <c r="C126" s="51" t="s">
        <v>374</v>
      </c>
      <c r="D126" s="51" t="s">
        <v>375</v>
      </c>
      <c r="E126" s="51" t="s">
        <v>376</v>
      </c>
      <c r="F126" s="295"/>
      <c r="G126" s="295"/>
      <c r="H126" s="306"/>
      <c r="I126" s="289"/>
      <c r="J126" s="291"/>
      <c r="K126" s="293"/>
      <c r="L126" s="51" t="s">
        <v>374</v>
      </c>
      <c r="M126" s="175" t="s">
        <v>375</v>
      </c>
      <c r="N126" s="51" t="s">
        <v>376</v>
      </c>
      <c r="O126" s="295"/>
      <c r="P126" s="295"/>
      <c r="Q126" s="306"/>
      <c r="R126" s="289"/>
    </row>
    <row r="127" spans="1:18" ht="13.5" customHeight="1">
      <c r="A127" s="75" t="s">
        <v>420</v>
      </c>
      <c r="B127" s="112" t="s">
        <v>421</v>
      </c>
      <c r="C127" s="92"/>
      <c r="D127" s="92">
        <v>32</v>
      </c>
      <c r="E127" s="92"/>
      <c r="F127" s="92"/>
      <c r="G127" s="82"/>
      <c r="H127" s="79">
        <f>SUM(C127:G127)</f>
        <v>32</v>
      </c>
      <c r="I127" s="109">
        <v>2</v>
      </c>
      <c r="J127" s="86" t="s">
        <v>422</v>
      </c>
      <c r="K127" s="112" t="s">
        <v>423</v>
      </c>
      <c r="L127" s="158"/>
      <c r="M127" s="178">
        <v>16</v>
      </c>
      <c r="N127" s="158"/>
      <c r="O127" s="92"/>
      <c r="P127" s="158"/>
      <c r="Q127" s="92">
        <v>16</v>
      </c>
      <c r="R127" s="84">
        <f aca="true" t="shared" si="1" ref="R127:R135">Q127/16</f>
        <v>1</v>
      </c>
    </row>
    <row r="128" spans="1:18" ht="13.5" customHeight="1">
      <c r="A128" s="104" t="s">
        <v>1108</v>
      </c>
      <c r="B128" s="110" t="s">
        <v>70</v>
      </c>
      <c r="C128" s="101">
        <v>48</v>
      </c>
      <c r="D128" s="61"/>
      <c r="E128" s="101">
        <v>48</v>
      </c>
      <c r="F128" s="105"/>
      <c r="G128" s="101"/>
      <c r="H128" s="105">
        <v>96</v>
      </c>
      <c r="I128" s="103">
        <v>6</v>
      </c>
      <c r="J128" s="86" t="s">
        <v>424</v>
      </c>
      <c r="K128" s="179" t="s">
        <v>425</v>
      </c>
      <c r="L128" s="180">
        <v>24</v>
      </c>
      <c r="M128" s="181"/>
      <c r="N128" s="180"/>
      <c r="O128" s="181"/>
      <c r="P128" s="105"/>
      <c r="Q128" s="181">
        <v>24</v>
      </c>
      <c r="R128" s="90">
        <f t="shared" si="1"/>
        <v>1.5</v>
      </c>
    </row>
    <row r="129" spans="1:18" ht="13.5" customHeight="1">
      <c r="A129" s="104" t="s">
        <v>72</v>
      </c>
      <c r="B129" s="110" t="s">
        <v>58</v>
      </c>
      <c r="C129" s="101">
        <v>24</v>
      </c>
      <c r="D129" s="61"/>
      <c r="E129" s="101">
        <v>32</v>
      </c>
      <c r="F129" s="61"/>
      <c r="G129" s="101"/>
      <c r="H129" s="105">
        <v>56</v>
      </c>
      <c r="I129" s="103">
        <v>3.5</v>
      </c>
      <c r="J129" s="86" t="s">
        <v>845</v>
      </c>
      <c r="K129" s="98" t="s">
        <v>846</v>
      </c>
      <c r="L129" s="61">
        <v>96</v>
      </c>
      <c r="M129" s="88"/>
      <c r="N129" s="61"/>
      <c r="O129" s="88">
        <v>8</v>
      </c>
      <c r="P129" s="61"/>
      <c r="Q129" s="88">
        <f>SUM(L129:P129)</f>
        <v>104</v>
      </c>
      <c r="R129" s="90">
        <v>6.5</v>
      </c>
    </row>
    <row r="130" spans="1:18" ht="13.5" customHeight="1">
      <c r="A130" s="104">
        <v>1001032</v>
      </c>
      <c r="B130" s="110" t="s">
        <v>71</v>
      </c>
      <c r="C130" s="88">
        <v>60</v>
      </c>
      <c r="D130" s="61"/>
      <c r="E130" s="88">
        <v>12</v>
      </c>
      <c r="F130" s="61"/>
      <c r="G130" s="101"/>
      <c r="H130" s="105">
        <v>72</v>
      </c>
      <c r="I130" s="103">
        <v>4.5</v>
      </c>
      <c r="J130" s="86" t="s">
        <v>849</v>
      </c>
      <c r="K130" s="98" t="s">
        <v>847</v>
      </c>
      <c r="L130" s="61"/>
      <c r="M130" s="88"/>
      <c r="N130" s="61">
        <v>47</v>
      </c>
      <c r="O130" s="88">
        <v>1</v>
      </c>
      <c r="P130" s="61"/>
      <c r="Q130" s="88">
        <f>SUM(L130:P130)</f>
        <v>48</v>
      </c>
      <c r="R130" s="90">
        <v>1.5</v>
      </c>
    </row>
    <row r="131" spans="1:18" ht="13.5" customHeight="1">
      <c r="A131" s="104" t="s">
        <v>426</v>
      </c>
      <c r="B131" s="110" t="s">
        <v>142</v>
      </c>
      <c r="C131" s="101">
        <v>48</v>
      </c>
      <c r="D131" s="61"/>
      <c r="E131" s="101">
        <v>24</v>
      </c>
      <c r="F131" s="61"/>
      <c r="G131" s="101"/>
      <c r="H131" s="105">
        <v>72</v>
      </c>
      <c r="I131" s="103">
        <v>4.5</v>
      </c>
      <c r="J131" s="86" t="s">
        <v>1109</v>
      </c>
      <c r="K131" s="98" t="s">
        <v>848</v>
      </c>
      <c r="L131" s="61">
        <v>90</v>
      </c>
      <c r="M131" s="88">
        <v>8</v>
      </c>
      <c r="N131" s="61">
        <v>40</v>
      </c>
      <c r="O131" s="88">
        <v>6</v>
      </c>
      <c r="P131" s="61"/>
      <c r="Q131" s="88">
        <f>SUM(L131:P131)</f>
        <v>144</v>
      </c>
      <c r="R131" s="90">
        <v>9</v>
      </c>
    </row>
    <row r="132" spans="1:18" ht="13.5" customHeight="1">
      <c r="A132" s="104" t="s">
        <v>1110</v>
      </c>
      <c r="B132" s="110" t="s">
        <v>910</v>
      </c>
      <c r="C132" s="101">
        <v>32</v>
      </c>
      <c r="D132" s="105">
        <v>4</v>
      </c>
      <c r="E132" s="101">
        <v>12</v>
      </c>
      <c r="F132" s="105"/>
      <c r="G132" s="101"/>
      <c r="H132" s="105">
        <f>SUM(C132:G132)</f>
        <v>48</v>
      </c>
      <c r="I132" s="103">
        <v>3</v>
      </c>
      <c r="J132" s="86" t="s">
        <v>427</v>
      </c>
      <c r="K132" s="98" t="s">
        <v>428</v>
      </c>
      <c r="L132" s="61">
        <v>42</v>
      </c>
      <c r="M132" s="88"/>
      <c r="N132" s="61">
        <v>22</v>
      </c>
      <c r="O132" s="88"/>
      <c r="P132" s="61"/>
      <c r="Q132" s="88">
        <v>64</v>
      </c>
      <c r="R132" s="90">
        <f t="shared" si="1"/>
        <v>4</v>
      </c>
    </row>
    <row r="133" spans="1:18" ht="13.5" customHeight="1">
      <c r="A133" s="104" t="s">
        <v>431</v>
      </c>
      <c r="B133" s="107" t="s">
        <v>432</v>
      </c>
      <c r="C133" s="88">
        <v>52</v>
      </c>
      <c r="D133" s="61"/>
      <c r="E133" s="88">
        <v>52</v>
      </c>
      <c r="F133" s="61"/>
      <c r="G133" s="88"/>
      <c r="H133" s="61">
        <v>104</v>
      </c>
      <c r="I133" s="162">
        <v>6.5</v>
      </c>
      <c r="J133" s="86" t="s">
        <v>429</v>
      </c>
      <c r="K133" s="98" t="s">
        <v>430</v>
      </c>
      <c r="L133" s="61">
        <v>20</v>
      </c>
      <c r="M133" s="88"/>
      <c r="N133" s="61">
        <v>12</v>
      </c>
      <c r="O133" s="88"/>
      <c r="P133" s="61"/>
      <c r="Q133" s="88">
        <v>32</v>
      </c>
      <c r="R133" s="90">
        <f t="shared" si="1"/>
        <v>2</v>
      </c>
    </row>
    <row r="134" spans="1:18" ht="13.5" customHeight="1">
      <c r="A134" s="75" t="s">
        <v>5</v>
      </c>
      <c r="B134" s="91" t="s">
        <v>6</v>
      </c>
      <c r="C134" s="92"/>
      <c r="D134" s="92"/>
      <c r="E134" s="158">
        <v>32</v>
      </c>
      <c r="F134" s="92"/>
      <c r="G134" s="158"/>
      <c r="H134" s="92">
        <v>32</v>
      </c>
      <c r="I134" s="84">
        <v>1</v>
      </c>
      <c r="J134" s="86" t="s">
        <v>433</v>
      </c>
      <c r="K134" s="98" t="s">
        <v>434</v>
      </c>
      <c r="L134" s="61">
        <v>32</v>
      </c>
      <c r="M134" s="88"/>
      <c r="N134" s="61"/>
      <c r="O134" s="88"/>
      <c r="P134" s="61"/>
      <c r="Q134" s="88">
        <v>32</v>
      </c>
      <c r="R134" s="90">
        <f t="shared" si="1"/>
        <v>2</v>
      </c>
    </row>
    <row r="135" spans="1:18" ht="13.5" customHeight="1">
      <c r="A135" s="75"/>
      <c r="B135" s="76" t="s">
        <v>7</v>
      </c>
      <c r="C135" s="79">
        <v>3</v>
      </c>
      <c r="D135" s="79"/>
      <c r="E135" s="78"/>
      <c r="F135" s="79"/>
      <c r="G135" s="78"/>
      <c r="H135" s="92">
        <v>3</v>
      </c>
      <c r="I135" s="90"/>
      <c r="J135" s="86" t="s">
        <v>435</v>
      </c>
      <c r="K135" s="98" t="s">
        <v>436</v>
      </c>
      <c r="L135" s="61"/>
      <c r="M135" s="88">
        <v>18</v>
      </c>
      <c r="N135" s="61"/>
      <c r="O135" s="88">
        <v>30</v>
      </c>
      <c r="P135" s="61"/>
      <c r="Q135" s="88">
        <v>48</v>
      </c>
      <c r="R135" s="90">
        <f t="shared" si="1"/>
        <v>3</v>
      </c>
    </row>
    <row r="136" spans="1:18" ht="13.5" customHeight="1">
      <c r="A136" s="75"/>
      <c r="B136" s="76"/>
      <c r="C136" s="79"/>
      <c r="D136" s="79"/>
      <c r="E136" s="78"/>
      <c r="F136" s="79"/>
      <c r="G136" s="78"/>
      <c r="H136" s="92"/>
      <c r="I136" s="90"/>
      <c r="J136" s="86"/>
      <c r="K136" s="176" t="s">
        <v>359</v>
      </c>
      <c r="L136" s="78">
        <v>3</v>
      </c>
      <c r="M136" s="79"/>
      <c r="N136" s="78"/>
      <c r="O136" s="79"/>
      <c r="P136" s="78"/>
      <c r="Q136" s="92">
        <v>3</v>
      </c>
      <c r="R136" s="90"/>
    </row>
    <row r="137" spans="1:18" ht="13.5" customHeight="1">
      <c r="A137" s="75"/>
      <c r="B137" s="76"/>
      <c r="C137" s="79"/>
      <c r="D137" s="79"/>
      <c r="E137" s="78"/>
      <c r="F137" s="79"/>
      <c r="G137" s="78"/>
      <c r="H137" s="92"/>
      <c r="I137" s="90"/>
      <c r="J137" s="86"/>
      <c r="K137" s="176"/>
      <c r="L137" s="78"/>
      <c r="M137" s="79"/>
      <c r="N137" s="78"/>
      <c r="O137" s="79"/>
      <c r="P137" s="78"/>
      <c r="Q137" s="92"/>
      <c r="R137" s="90"/>
    </row>
    <row r="138" spans="1:18" ht="13.5" customHeight="1">
      <c r="A138" s="75"/>
      <c r="B138" s="76"/>
      <c r="C138" s="79"/>
      <c r="D138" s="79"/>
      <c r="E138" s="78"/>
      <c r="F138" s="79"/>
      <c r="G138" s="78"/>
      <c r="H138" s="92"/>
      <c r="I138" s="90"/>
      <c r="J138" s="86"/>
      <c r="K138" s="98"/>
      <c r="L138" s="61"/>
      <c r="M138" s="88"/>
      <c r="N138" s="61"/>
      <c r="O138" s="88"/>
      <c r="P138" s="61"/>
      <c r="Q138" s="88"/>
      <c r="R138" s="162"/>
    </row>
    <row r="139" spans="1:18" ht="13.5" customHeight="1">
      <c r="A139" s="182"/>
      <c r="B139" s="112"/>
      <c r="C139" s="92"/>
      <c r="D139" s="92"/>
      <c r="E139" s="92"/>
      <c r="F139" s="92"/>
      <c r="G139" s="92"/>
      <c r="H139" s="92"/>
      <c r="I139" s="84"/>
      <c r="J139" s="86"/>
      <c r="K139" s="98"/>
      <c r="L139" s="61"/>
      <c r="M139" s="88"/>
      <c r="N139" s="61"/>
      <c r="O139" s="88"/>
      <c r="P139" s="61"/>
      <c r="Q139" s="88"/>
      <c r="R139" s="162"/>
    </row>
    <row r="140" spans="1:18" ht="13.5" customHeight="1">
      <c r="A140" s="275" t="s">
        <v>360</v>
      </c>
      <c r="B140" s="276"/>
      <c r="C140" s="47">
        <f>SUM(C127:C139)</f>
        <v>267</v>
      </c>
      <c r="D140" s="47">
        <f>SUM(D127:D139)</f>
        <v>36</v>
      </c>
      <c r="E140" s="47">
        <f>SUM(E127:E139)</f>
        <v>212</v>
      </c>
      <c r="F140" s="47">
        <v>5</v>
      </c>
      <c r="G140" s="47"/>
      <c r="H140" s="47">
        <f>SUM(H127:H139)</f>
        <v>515</v>
      </c>
      <c r="I140" s="48">
        <f>SUM(I127:I139)</f>
        <v>31</v>
      </c>
      <c r="J140" s="275" t="s">
        <v>360</v>
      </c>
      <c r="K140" s="276"/>
      <c r="L140" s="47">
        <f>SUM(L127:L139)</f>
        <v>307</v>
      </c>
      <c r="M140" s="47">
        <f>SUM(M127:M139)</f>
        <v>42</v>
      </c>
      <c r="N140" s="47">
        <f>SUM(N126:N139)</f>
        <v>121</v>
      </c>
      <c r="O140" s="47">
        <f>SUM(O126:O139)</f>
        <v>45</v>
      </c>
      <c r="P140" s="47"/>
      <c r="Q140" s="47">
        <f>SUM(Q126:Q139)</f>
        <v>515</v>
      </c>
      <c r="R140" s="48">
        <f>SUM(R126:R139)</f>
        <v>30.5</v>
      </c>
    </row>
    <row r="141" spans="1:18" ht="13.5" customHeight="1">
      <c r="A141" s="275" t="s">
        <v>361</v>
      </c>
      <c r="B141" s="276"/>
      <c r="C141" s="275">
        <f>SUM(C140:E140)</f>
        <v>515</v>
      </c>
      <c r="D141" s="287"/>
      <c r="E141" s="276"/>
      <c r="F141" s="47">
        <v>5</v>
      </c>
      <c r="G141" s="47"/>
      <c r="H141" s="47">
        <f>SUM(C141:G141)</f>
        <v>520</v>
      </c>
      <c r="I141" s="48">
        <f>SUM(I127:I139)</f>
        <v>31</v>
      </c>
      <c r="J141" s="275" t="s">
        <v>361</v>
      </c>
      <c r="K141" s="276"/>
      <c r="L141" s="275">
        <f>SUM(L140:N140)</f>
        <v>470</v>
      </c>
      <c r="M141" s="287"/>
      <c r="N141" s="276"/>
      <c r="O141" s="47">
        <f>SUM(O126:O139)</f>
        <v>45</v>
      </c>
      <c r="P141" s="47"/>
      <c r="Q141" s="47">
        <f>SUM(L141:P141)</f>
        <v>515</v>
      </c>
      <c r="R141" s="48">
        <f>SUM(R126:R139)</f>
        <v>30.5</v>
      </c>
    </row>
    <row r="142" spans="1:18" ht="13.5" customHeight="1">
      <c r="A142" s="311" t="s">
        <v>8</v>
      </c>
      <c r="B142" s="312"/>
      <c r="C142" s="312"/>
      <c r="D142" s="353">
        <v>2</v>
      </c>
      <c r="E142" s="353"/>
      <c r="F142" s="65"/>
      <c r="G142" s="65"/>
      <c r="H142" s="47">
        <f>H141+16*D142</f>
        <v>552</v>
      </c>
      <c r="I142" s="48">
        <f>I141+D142</f>
        <v>33</v>
      </c>
      <c r="J142" s="311" t="s">
        <v>362</v>
      </c>
      <c r="K142" s="312"/>
      <c r="L142" s="312"/>
      <c r="M142" s="353">
        <v>3</v>
      </c>
      <c r="N142" s="353"/>
      <c r="O142" s="65"/>
      <c r="P142" s="65"/>
      <c r="Q142" s="47">
        <f>Q141+16*M142</f>
        <v>563</v>
      </c>
      <c r="R142" s="48">
        <f>R141+M142</f>
        <v>33.5</v>
      </c>
    </row>
    <row r="143" spans="1:18" ht="13.5" customHeight="1">
      <c r="A143" s="183"/>
      <c r="B143" s="184"/>
      <c r="C143" s="183"/>
      <c r="D143" s="185"/>
      <c r="E143" s="185"/>
      <c r="F143" s="58"/>
      <c r="G143" s="58"/>
      <c r="H143" s="58"/>
      <c r="I143" s="186"/>
      <c r="J143" s="183"/>
      <c r="K143" s="184"/>
      <c r="L143" s="183"/>
      <c r="M143" s="185"/>
      <c r="N143" s="185"/>
      <c r="O143" s="58"/>
      <c r="P143" s="58"/>
      <c r="Q143" s="58"/>
      <c r="R143" s="186"/>
    </row>
    <row r="144" spans="1:18" ht="13.5" customHeight="1">
      <c r="A144" s="163"/>
      <c r="B144" s="164"/>
      <c r="C144" s="163"/>
      <c r="D144" s="165"/>
      <c r="E144" s="165"/>
      <c r="F144" s="61"/>
      <c r="G144" s="61"/>
      <c r="H144" s="61"/>
      <c r="I144" s="166"/>
      <c r="J144" s="163"/>
      <c r="K144" s="164"/>
      <c r="L144" s="163"/>
      <c r="M144" s="165"/>
      <c r="N144" s="165"/>
      <c r="O144" s="61"/>
      <c r="P144" s="61"/>
      <c r="Q144" s="61"/>
      <c r="R144" s="166"/>
    </row>
    <row r="145" spans="1:18" ht="13.5" customHeight="1">
      <c r="A145" s="277" t="s">
        <v>244</v>
      </c>
      <c r="B145" s="278"/>
      <c r="C145" s="278"/>
      <c r="D145" s="278"/>
      <c r="E145" s="278"/>
      <c r="F145" s="278"/>
      <c r="G145" s="278"/>
      <c r="H145" s="278"/>
      <c r="I145" s="279"/>
      <c r="J145" s="277" t="s">
        <v>244</v>
      </c>
      <c r="K145" s="278"/>
      <c r="L145" s="278"/>
      <c r="M145" s="278"/>
      <c r="N145" s="278"/>
      <c r="O145" s="278"/>
      <c r="P145" s="278"/>
      <c r="Q145" s="278"/>
      <c r="R145" s="279"/>
    </row>
    <row r="146" spans="1:18" ht="13.5" customHeight="1">
      <c r="A146" s="280" t="s">
        <v>437</v>
      </c>
      <c r="B146" s="281"/>
      <c r="C146" s="281"/>
      <c r="D146" s="281"/>
      <c r="E146" s="281"/>
      <c r="F146" s="281"/>
      <c r="G146" s="281"/>
      <c r="H146" s="281"/>
      <c r="I146" s="282"/>
      <c r="J146" s="280" t="s">
        <v>438</v>
      </c>
      <c r="K146" s="281"/>
      <c r="L146" s="281"/>
      <c r="M146" s="281"/>
      <c r="N146" s="281"/>
      <c r="O146" s="281"/>
      <c r="P146" s="281"/>
      <c r="Q146" s="281"/>
      <c r="R146" s="282"/>
    </row>
    <row r="147" spans="1:18" ht="13.5" customHeight="1">
      <c r="A147" s="308" t="s">
        <v>419</v>
      </c>
      <c r="B147" s="309"/>
      <c r="C147" s="309"/>
      <c r="D147" s="309"/>
      <c r="E147" s="309"/>
      <c r="F147" s="309"/>
      <c r="G147" s="309"/>
      <c r="H147" s="309"/>
      <c r="I147" s="310"/>
      <c r="J147" s="308" t="s">
        <v>419</v>
      </c>
      <c r="K147" s="309"/>
      <c r="L147" s="309"/>
      <c r="M147" s="309"/>
      <c r="N147" s="309"/>
      <c r="O147" s="309"/>
      <c r="P147" s="309"/>
      <c r="Q147" s="309"/>
      <c r="R147" s="310"/>
    </row>
    <row r="148" spans="1:18" ht="13.5" customHeight="1">
      <c r="A148" s="275" t="s">
        <v>842</v>
      </c>
      <c r="B148" s="287"/>
      <c r="C148" s="287"/>
      <c r="D148" s="287"/>
      <c r="E148" s="287"/>
      <c r="F148" s="287"/>
      <c r="G148" s="287"/>
      <c r="H148" s="287"/>
      <c r="I148" s="276"/>
      <c r="J148" s="275" t="s">
        <v>842</v>
      </c>
      <c r="K148" s="287"/>
      <c r="L148" s="287"/>
      <c r="M148" s="287"/>
      <c r="N148" s="287"/>
      <c r="O148" s="287"/>
      <c r="P148" s="287"/>
      <c r="Q148" s="287"/>
      <c r="R148" s="276"/>
    </row>
    <row r="149" spans="1:18" ht="13.5" customHeight="1">
      <c r="A149" s="290" t="s">
        <v>367</v>
      </c>
      <c r="B149" s="292" t="s">
        <v>368</v>
      </c>
      <c r="C149" s="275" t="s">
        <v>369</v>
      </c>
      <c r="D149" s="287"/>
      <c r="E149" s="276"/>
      <c r="F149" s="294" t="s">
        <v>370</v>
      </c>
      <c r="G149" s="294" t="s">
        <v>371</v>
      </c>
      <c r="H149" s="305" t="s">
        <v>372</v>
      </c>
      <c r="I149" s="288" t="s">
        <v>373</v>
      </c>
      <c r="J149" s="290" t="s">
        <v>367</v>
      </c>
      <c r="K149" s="292" t="s">
        <v>368</v>
      </c>
      <c r="L149" s="283" t="s">
        <v>369</v>
      </c>
      <c r="M149" s="283"/>
      <c r="N149" s="283"/>
      <c r="O149" s="294" t="s">
        <v>370</v>
      </c>
      <c r="P149" s="294" t="s">
        <v>371</v>
      </c>
      <c r="Q149" s="305" t="s">
        <v>372</v>
      </c>
      <c r="R149" s="288" t="s">
        <v>373</v>
      </c>
    </row>
    <row r="150" spans="1:18" ht="22.5" customHeight="1">
      <c r="A150" s="291"/>
      <c r="B150" s="293"/>
      <c r="C150" s="51" t="s">
        <v>374</v>
      </c>
      <c r="D150" s="51" t="s">
        <v>375</v>
      </c>
      <c r="E150" s="51" t="s">
        <v>376</v>
      </c>
      <c r="F150" s="295"/>
      <c r="G150" s="295"/>
      <c r="H150" s="306"/>
      <c r="I150" s="289"/>
      <c r="J150" s="291"/>
      <c r="K150" s="293"/>
      <c r="L150" s="51" t="s">
        <v>374</v>
      </c>
      <c r="M150" s="51" t="s">
        <v>375</v>
      </c>
      <c r="N150" s="51" t="s">
        <v>376</v>
      </c>
      <c r="O150" s="295"/>
      <c r="P150" s="295"/>
      <c r="Q150" s="306"/>
      <c r="R150" s="289"/>
    </row>
    <row r="151" spans="1:18" ht="13.5" customHeight="1">
      <c r="A151" s="115" t="s">
        <v>439</v>
      </c>
      <c r="B151" s="172" t="s">
        <v>440</v>
      </c>
      <c r="C151" s="92"/>
      <c r="D151" s="92">
        <v>56</v>
      </c>
      <c r="E151" s="92"/>
      <c r="F151" s="158"/>
      <c r="G151" s="92"/>
      <c r="H151" s="158">
        <v>56</v>
      </c>
      <c r="I151" s="84">
        <v>3.5</v>
      </c>
      <c r="J151" s="104" t="s">
        <v>443</v>
      </c>
      <c r="K151" s="98" t="s">
        <v>74</v>
      </c>
      <c r="L151" s="101">
        <v>48</v>
      </c>
      <c r="M151" s="101">
        <v>6</v>
      </c>
      <c r="N151" s="101"/>
      <c r="O151" s="101">
        <v>2</v>
      </c>
      <c r="P151" s="60"/>
      <c r="Q151" s="101">
        <v>56</v>
      </c>
      <c r="R151" s="90">
        <v>3.5</v>
      </c>
    </row>
    <row r="152" spans="1:18" ht="13.5" customHeight="1">
      <c r="A152" s="115" t="s">
        <v>441</v>
      </c>
      <c r="B152" s="172" t="s">
        <v>442</v>
      </c>
      <c r="C152" s="92"/>
      <c r="D152" s="92">
        <v>32</v>
      </c>
      <c r="E152" s="92"/>
      <c r="F152" s="158"/>
      <c r="G152" s="79"/>
      <c r="H152" s="78">
        <v>32</v>
      </c>
      <c r="I152" s="84">
        <v>2</v>
      </c>
      <c r="J152" s="86" t="s">
        <v>444</v>
      </c>
      <c r="K152" s="98" t="s">
        <v>75</v>
      </c>
      <c r="L152" s="61">
        <v>56</v>
      </c>
      <c r="M152" s="88">
        <v>24</v>
      </c>
      <c r="N152" s="61"/>
      <c r="O152" s="88"/>
      <c r="P152" s="61"/>
      <c r="Q152" s="88">
        <v>80</v>
      </c>
      <c r="R152" s="90">
        <v>5</v>
      </c>
    </row>
    <row r="153" spans="1:18" ht="13.5" customHeight="1">
      <c r="A153" s="104" t="s">
        <v>424</v>
      </c>
      <c r="B153" s="107" t="s">
        <v>425</v>
      </c>
      <c r="C153" s="88">
        <v>24</v>
      </c>
      <c r="D153" s="61"/>
      <c r="E153" s="88"/>
      <c r="F153" s="61"/>
      <c r="G153" s="88"/>
      <c r="H153" s="61">
        <v>24</v>
      </c>
      <c r="I153" s="90">
        <f>H153/16</f>
        <v>1.5</v>
      </c>
      <c r="J153" s="104" t="s">
        <v>1111</v>
      </c>
      <c r="K153" s="187" t="s">
        <v>178</v>
      </c>
      <c r="L153" s="101"/>
      <c r="M153" s="101"/>
      <c r="N153" s="101">
        <v>64</v>
      </c>
      <c r="O153" s="101"/>
      <c r="P153" s="60"/>
      <c r="Q153" s="101">
        <v>64</v>
      </c>
      <c r="R153" s="90">
        <v>2</v>
      </c>
    </row>
    <row r="154" spans="1:18" ht="13.5" customHeight="1">
      <c r="A154" s="86" t="s">
        <v>844</v>
      </c>
      <c r="B154" s="98" t="s">
        <v>846</v>
      </c>
      <c r="C154" s="61">
        <v>96</v>
      </c>
      <c r="D154" s="88"/>
      <c r="E154" s="61"/>
      <c r="F154" s="88"/>
      <c r="G154" s="61"/>
      <c r="H154" s="88">
        <f>SUM(C154:G154)</f>
        <v>96</v>
      </c>
      <c r="I154" s="90">
        <f aca="true" t="shared" si="2" ref="I154:I159">H154/16</f>
        <v>6</v>
      </c>
      <c r="J154" s="104" t="s">
        <v>445</v>
      </c>
      <c r="K154" s="187" t="s">
        <v>446</v>
      </c>
      <c r="L154" s="101">
        <v>50</v>
      </c>
      <c r="M154" s="101">
        <v>21</v>
      </c>
      <c r="N154" s="101">
        <v>33</v>
      </c>
      <c r="O154" s="101">
        <v>2</v>
      </c>
      <c r="P154" s="99"/>
      <c r="Q154" s="101">
        <v>104</v>
      </c>
      <c r="R154" s="90">
        <v>6.5</v>
      </c>
    </row>
    <row r="155" spans="1:18" ht="13.5" customHeight="1">
      <c r="A155" s="86" t="s">
        <v>849</v>
      </c>
      <c r="B155" s="98" t="s">
        <v>847</v>
      </c>
      <c r="C155" s="61"/>
      <c r="D155" s="88"/>
      <c r="E155" s="61">
        <v>47</v>
      </c>
      <c r="F155" s="88">
        <v>1</v>
      </c>
      <c r="G155" s="61"/>
      <c r="H155" s="88">
        <f>SUM(C155:G155)</f>
        <v>48</v>
      </c>
      <c r="I155" s="90">
        <f t="shared" si="2"/>
        <v>3</v>
      </c>
      <c r="J155" s="104" t="s">
        <v>180</v>
      </c>
      <c r="K155" s="187" t="s">
        <v>76</v>
      </c>
      <c r="L155" s="101">
        <v>38</v>
      </c>
      <c r="M155" s="101">
        <v>2</v>
      </c>
      <c r="N155" s="101">
        <v>40</v>
      </c>
      <c r="O155" s="101"/>
      <c r="P155" s="99"/>
      <c r="Q155" s="101">
        <v>80</v>
      </c>
      <c r="R155" s="90">
        <v>5</v>
      </c>
    </row>
    <row r="156" spans="1:18" ht="13.5" customHeight="1">
      <c r="A156" s="86" t="s">
        <v>850</v>
      </c>
      <c r="B156" s="98" t="s">
        <v>848</v>
      </c>
      <c r="C156" s="61">
        <v>75</v>
      </c>
      <c r="D156" s="88">
        <v>20</v>
      </c>
      <c r="E156" s="61">
        <v>26</v>
      </c>
      <c r="F156" s="88">
        <v>7</v>
      </c>
      <c r="G156" s="61"/>
      <c r="H156" s="88">
        <f>SUM(C156:G156)</f>
        <v>128</v>
      </c>
      <c r="I156" s="90">
        <f t="shared" si="2"/>
        <v>8</v>
      </c>
      <c r="J156" s="104" t="s">
        <v>185</v>
      </c>
      <c r="K156" s="98" t="s">
        <v>73</v>
      </c>
      <c r="L156" s="61">
        <v>72</v>
      </c>
      <c r="M156" s="88"/>
      <c r="N156" s="61"/>
      <c r="O156" s="88"/>
      <c r="P156" s="61"/>
      <c r="Q156" s="88">
        <v>72</v>
      </c>
      <c r="R156" s="90">
        <v>4.5</v>
      </c>
    </row>
    <row r="157" spans="1:18" ht="13.5" customHeight="1">
      <c r="A157" s="104" t="s">
        <v>1112</v>
      </c>
      <c r="B157" s="107" t="s">
        <v>886</v>
      </c>
      <c r="C157" s="88">
        <v>31</v>
      </c>
      <c r="D157" s="61"/>
      <c r="E157" s="88">
        <v>11</v>
      </c>
      <c r="F157" s="105">
        <v>6</v>
      </c>
      <c r="G157" s="88"/>
      <c r="H157" s="88">
        <f>SUM(C157:G157)</f>
        <v>48</v>
      </c>
      <c r="I157" s="90">
        <f t="shared" si="2"/>
        <v>3</v>
      </c>
      <c r="J157" s="86" t="s">
        <v>449</v>
      </c>
      <c r="K157" s="98" t="s">
        <v>77</v>
      </c>
      <c r="L157" s="62">
        <v>24</v>
      </c>
      <c r="M157" s="61"/>
      <c r="N157" s="88"/>
      <c r="O157" s="61"/>
      <c r="P157" s="88"/>
      <c r="Q157" s="61">
        <v>24</v>
      </c>
      <c r="R157" s="90">
        <v>1.5</v>
      </c>
    </row>
    <row r="158" spans="1:18" ht="13.5" customHeight="1">
      <c r="A158" s="104" t="s">
        <v>1113</v>
      </c>
      <c r="B158" s="107" t="s">
        <v>887</v>
      </c>
      <c r="C158" s="101">
        <v>64</v>
      </c>
      <c r="D158" s="105">
        <v>8</v>
      </c>
      <c r="E158" s="101">
        <v>32</v>
      </c>
      <c r="F158" s="61"/>
      <c r="G158" s="88"/>
      <c r="H158" s="88">
        <f>SUM(C158:G158)</f>
        <v>104</v>
      </c>
      <c r="I158" s="90">
        <f t="shared" si="2"/>
        <v>6.5</v>
      </c>
      <c r="J158" s="86"/>
      <c r="K158" s="76" t="s">
        <v>7</v>
      </c>
      <c r="L158" s="79">
        <v>3</v>
      </c>
      <c r="M158" s="79"/>
      <c r="N158" s="78"/>
      <c r="O158" s="79"/>
      <c r="P158" s="78"/>
      <c r="Q158" s="92">
        <v>3</v>
      </c>
      <c r="R158" s="90"/>
    </row>
    <row r="159" spans="1:18" ht="13.5" customHeight="1">
      <c r="A159" s="104" t="s">
        <v>447</v>
      </c>
      <c r="B159" s="107" t="s">
        <v>448</v>
      </c>
      <c r="C159" s="88"/>
      <c r="D159" s="61">
        <v>18</v>
      </c>
      <c r="E159" s="88"/>
      <c r="F159" s="61">
        <v>30</v>
      </c>
      <c r="G159" s="88"/>
      <c r="H159" s="61">
        <v>48</v>
      </c>
      <c r="I159" s="90">
        <f t="shared" si="2"/>
        <v>3</v>
      </c>
      <c r="J159" s="104"/>
      <c r="K159" s="98"/>
      <c r="L159" s="61"/>
      <c r="M159" s="88"/>
      <c r="N159" s="61"/>
      <c r="O159" s="88"/>
      <c r="P159" s="61"/>
      <c r="Q159" s="88"/>
      <c r="R159" s="90"/>
    </row>
    <row r="160" spans="1:18" ht="13.5" customHeight="1">
      <c r="A160" s="104"/>
      <c r="B160" s="173" t="s">
        <v>359</v>
      </c>
      <c r="C160" s="79">
        <v>3</v>
      </c>
      <c r="D160" s="78"/>
      <c r="E160" s="79"/>
      <c r="F160" s="78"/>
      <c r="G160" s="79"/>
      <c r="H160" s="158">
        <v>3</v>
      </c>
      <c r="I160" s="90"/>
      <c r="J160" s="104"/>
      <c r="K160" s="98"/>
      <c r="L160" s="61"/>
      <c r="M160" s="88"/>
      <c r="N160" s="61"/>
      <c r="O160" s="88"/>
      <c r="P160" s="61"/>
      <c r="Q160" s="88"/>
      <c r="R160" s="90"/>
    </row>
    <row r="161" spans="1:18" ht="13.5" customHeight="1">
      <c r="A161" s="104"/>
      <c r="B161" s="107"/>
      <c r="C161" s="88"/>
      <c r="D161" s="61"/>
      <c r="E161" s="88"/>
      <c r="F161" s="61"/>
      <c r="G161" s="88"/>
      <c r="H161" s="61"/>
      <c r="I161" s="90"/>
      <c r="J161" s="104"/>
      <c r="K161" s="98"/>
      <c r="L161" s="61"/>
      <c r="M161" s="88"/>
      <c r="N161" s="61"/>
      <c r="O161" s="88"/>
      <c r="P161" s="61"/>
      <c r="Q161" s="88"/>
      <c r="R161" s="90"/>
    </row>
    <row r="162" spans="1:18" ht="13.5" customHeight="1">
      <c r="A162" s="104"/>
      <c r="B162" s="107"/>
      <c r="C162" s="88"/>
      <c r="D162" s="61"/>
      <c r="E162" s="88"/>
      <c r="F162" s="61"/>
      <c r="G162" s="88"/>
      <c r="H162" s="61"/>
      <c r="I162" s="90"/>
      <c r="J162" s="86"/>
      <c r="K162" s="98"/>
      <c r="L162" s="62"/>
      <c r="M162" s="61"/>
      <c r="N162" s="88"/>
      <c r="O162" s="61"/>
      <c r="P162" s="88"/>
      <c r="Q162" s="61"/>
      <c r="R162" s="90"/>
    </row>
    <row r="163" spans="1:18" ht="13.5" customHeight="1">
      <c r="A163" s="104"/>
      <c r="B163" s="188"/>
      <c r="C163" s="101"/>
      <c r="D163" s="105"/>
      <c r="E163" s="101"/>
      <c r="F163" s="105"/>
      <c r="G163" s="101"/>
      <c r="H163" s="105"/>
      <c r="I163" s="90"/>
      <c r="J163" s="86"/>
      <c r="K163" s="98"/>
      <c r="L163" s="62"/>
      <c r="M163" s="61"/>
      <c r="N163" s="88"/>
      <c r="O163" s="61"/>
      <c r="P163" s="88"/>
      <c r="Q163" s="61"/>
      <c r="R163" s="90"/>
    </row>
    <row r="164" spans="1:18" ht="13.5" customHeight="1">
      <c r="A164" s="71"/>
      <c r="B164" s="107"/>
      <c r="C164" s="157"/>
      <c r="D164" s="61"/>
      <c r="E164" s="157"/>
      <c r="F164" s="61"/>
      <c r="G164" s="157"/>
      <c r="H164" s="61"/>
      <c r="I164" s="74"/>
      <c r="J164" s="104"/>
      <c r="K164" s="98"/>
      <c r="L164" s="88"/>
      <c r="M164" s="88"/>
      <c r="N164" s="88"/>
      <c r="O164" s="88"/>
      <c r="P164" s="88"/>
      <c r="Q164" s="88"/>
      <c r="R164" s="90"/>
    </row>
    <row r="165" spans="1:18" ht="13.5" customHeight="1">
      <c r="A165" s="275" t="s">
        <v>360</v>
      </c>
      <c r="B165" s="276"/>
      <c r="C165" s="47">
        <f>SUM(C151:C164)</f>
        <v>293</v>
      </c>
      <c r="D165" s="47">
        <f>SUM(D151:D164)</f>
        <v>134</v>
      </c>
      <c r="E165" s="47">
        <f>SUM(E151:E164)</f>
        <v>116</v>
      </c>
      <c r="F165" s="47">
        <f>SUM(F151:F164)</f>
        <v>44</v>
      </c>
      <c r="G165" s="47"/>
      <c r="H165" s="47">
        <f>SUM(H151:H164)</f>
        <v>587</v>
      </c>
      <c r="I165" s="48">
        <f>SUM(I151:I164)</f>
        <v>36.5</v>
      </c>
      <c r="J165" s="275" t="s">
        <v>360</v>
      </c>
      <c r="K165" s="276"/>
      <c r="L165" s="47">
        <f>SUM(L151:L164)</f>
        <v>291</v>
      </c>
      <c r="M165" s="47">
        <f>SUM(M151:M164)</f>
        <v>53</v>
      </c>
      <c r="N165" s="47">
        <f>SUM(N151:N164)</f>
        <v>137</v>
      </c>
      <c r="O165" s="47">
        <f>SUM(O151:O164)</f>
        <v>4</v>
      </c>
      <c r="P165" s="47"/>
      <c r="Q165" s="47">
        <f>SUM(Q151:Q164)</f>
        <v>483</v>
      </c>
      <c r="R165" s="48">
        <f>SUM(R151:R164)</f>
        <v>28</v>
      </c>
    </row>
    <row r="166" spans="1:18" ht="13.5" customHeight="1">
      <c r="A166" s="275" t="s">
        <v>361</v>
      </c>
      <c r="B166" s="276"/>
      <c r="C166" s="275">
        <f>SUM(C165:E165)</f>
        <v>543</v>
      </c>
      <c r="D166" s="287"/>
      <c r="E166" s="276"/>
      <c r="F166" s="47">
        <f>SUM(F151:F164)</f>
        <v>44</v>
      </c>
      <c r="G166" s="47"/>
      <c r="H166" s="47">
        <f>SUM(C166:G166)</f>
        <v>587</v>
      </c>
      <c r="I166" s="48">
        <f>SUM(I151:I164)</f>
        <v>36.5</v>
      </c>
      <c r="J166" s="275" t="s">
        <v>361</v>
      </c>
      <c r="K166" s="276"/>
      <c r="L166" s="275">
        <f>SUM(L165:N165)</f>
        <v>481</v>
      </c>
      <c r="M166" s="287"/>
      <c r="N166" s="276"/>
      <c r="O166" s="47">
        <f>SUM(O151:O164)</f>
        <v>4</v>
      </c>
      <c r="P166" s="47"/>
      <c r="Q166" s="47">
        <f>SUM(L166:P166)</f>
        <v>485</v>
      </c>
      <c r="R166" s="48">
        <f>SUM(R151:R164)</f>
        <v>28</v>
      </c>
    </row>
    <row r="167" spans="1:18" ht="13.5" customHeight="1">
      <c r="A167" s="311" t="s">
        <v>362</v>
      </c>
      <c r="B167" s="312"/>
      <c r="C167" s="312"/>
      <c r="D167" s="353">
        <v>2</v>
      </c>
      <c r="E167" s="353"/>
      <c r="F167" s="65"/>
      <c r="G167" s="65"/>
      <c r="H167" s="47">
        <f>H166+16*D167</f>
        <v>619</v>
      </c>
      <c r="I167" s="48">
        <f>I166+D167</f>
        <v>38.5</v>
      </c>
      <c r="J167" s="311" t="s">
        <v>362</v>
      </c>
      <c r="K167" s="312"/>
      <c r="L167" s="312"/>
      <c r="M167" s="353">
        <v>2</v>
      </c>
      <c r="N167" s="353"/>
      <c r="O167" s="65"/>
      <c r="P167" s="65"/>
      <c r="Q167" s="47">
        <f>Q166+16*M167</f>
        <v>517</v>
      </c>
      <c r="R167" s="48">
        <f>R166+M167</f>
        <v>30</v>
      </c>
    </row>
    <row r="168" spans="1:18" ht="13.5" customHeight="1">
      <c r="A168" s="277" t="s">
        <v>244</v>
      </c>
      <c r="B168" s="278"/>
      <c r="C168" s="278"/>
      <c r="D168" s="278"/>
      <c r="E168" s="278"/>
      <c r="F168" s="278"/>
      <c r="G168" s="278"/>
      <c r="H168" s="278"/>
      <c r="I168" s="279"/>
      <c r="J168" s="277" t="s">
        <v>244</v>
      </c>
      <c r="K168" s="278"/>
      <c r="L168" s="278"/>
      <c r="M168" s="278"/>
      <c r="N168" s="278"/>
      <c r="O168" s="278"/>
      <c r="P168" s="278"/>
      <c r="Q168" s="278"/>
      <c r="R168" s="279"/>
    </row>
    <row r="169" spans="1:18" ht="13.5" customHeight="1">
      <c r="A169" s="280" t="s">
        <v>851</v>
      </c>
      <c r="B169" s="281"/>
      <c r="C169" s="281"/>
      <c r="D169" s="281"/>
      <c r="E169" s="281"/>
      <c r="F169" s="281"/>
      <c r="G169" s="281"/>
      <c r="H169" s="281"/>
      <c r="I169" s="282"/>
      <c r="J169" s="280" t="s">
        <v>450</v>
      </c>
      <c r="K169" s="281"/>
      <c r="L169" s="281"/>
      <c r="M169" s="281"/>
      <c r="N169" s="281"/>
      <c r="O169" s="281"/>
      <c r="P169" s="281"/>
      <c r="Q169" s="281"/>
      <c r="R169" s="282"/>
    </row>
    <row r="170" spans="1:18" ht="13.5" customHeight="1">
      <c r="A170" s="308" t="s">
        <v>419</v>
      </c>
      <c r="B170" s="309"/>
      <c r="C170" s="309"/>
      <c r="D170" s="309"/>
      <c r="E170" s="309"/>
      <c r="F170" s="309"/>
      <c r="G170" s="309"/>
      <c r="H170" s="309"/>
      <c r="I170" s="310"/>
      <c r="J170" s="308" t="s">
        <v>419</v>
      </c>
      <c r="K170" s="309"/>
      <c r="L170" s="309"/>
      <c r="M170" s="309"/>
      <c r="N170" s="309"/>
      <c r="O170" s="309"/>
      <c r="P170" s="309"/>
      <c r="Q170" s="309"/>
      <c r="R170" s="310"/>
    </row>
    <row r="171" spans="1:18" ht="13.5" customHeight="1">
      <c r="A171" s="275" t="s">
        <v>842</v>
      </c>
      <c r="B171" s="287"/>
      <c r="C171" s="287"/>
      <c r="D171" s="287"/>
      <c r="E171" s="287"/>
      <c r="F171" s="287"/>
      <c r="G171" s="287"/>
      <c r="H171" s="287"/>
      <c r="I171" s="276"/>
      <c r="J171" s="275" t="s">
        <v>842</v>
      </c>
      <c r="K171" s="287"/>
      <c r="L171" s="287"/>
      <c r="M171" s="287"/>
      <c r="N171" s="287"/>
      <c r="O171" s="287"/>
      <c r="P171" s="287"/>
      <c r="Q171" s="287"/>
      <c r="R171" s="276"/>
    </row>
    <row r="172" spans="1:18" ht="13.5" customHeight="1">
      <c r="A172" s="290" t="s">
        <v>367</v>
      </c>
      <c r="B172" s="292" t="s">
        <v>368</v>
      </c>
      <c r="C172" s="283" t="s">
        <v>369</v>
      </c>
      <c r="D172" s="283"/>
      <c r="E172" s="283"/>
      <c r="F172" s="294" t="s">
        <v>370</v>
      </c>
      <c r="G172" s="294" t="s">
        <v>371</v>
      </c>
      <c r="H172" s="305" t="s">
        <v>372</v>
      </c>
      <c r="I172" s="288" t="s">
        <v>373</v>
      </c>
      <c r="J172" s="290" t="s">
        <v>367</v>
      </c>
      <c r="K172" s="292" t="s">
        <v>368</v>
      </c>
      <c r="L172" s="283" t="s">
        <v>369</v>
      </c>
      <c r="M172" s="283"/>
      <c r="N172" s="283"/>
      <c r="O172" s="294" t="s">
        <v>370</v>
      </c>
      <c r="P172" s="294" t="s">
        <v>371</v>
      </c>
      <c r="Q172" s="305" t="s">
        <v>372</v>
      </c>
      <c r="R172" s="288" t="s">
        <v>373</v>
      </c>
    </row>
    <row r="173" spans="1:18" ht="26.25" customHeight="1">
      <c r="A173" s="291"/>
      <c r="B173" s="293"/>
      <c r="C173" s="51" t="s">
        <v>374</v>
      </c>
      <c r="D173" s="51" t="s">
        <v>375</v>
      </c>
      <c r="E173" s="51" t="s">
        <v>376</v>
      </c>
      <c r="F173" s="295"/>
      <c r="G173" s="295"/>
      <c r="H173" s="306"/>
      <c r="I173" s="289"/>
      <c r="J173" s="291"/>
      <c r="K173" s="293"/>
      <c r="L173" s="51" t="s">
        <v>374</v>
      </c>
      <c r="M173" s="51" t="s">
        <v>375</v>
      </c>
      <c r="N173" s="51" t="s">
        <v>376</v>
      </c>
      <c r="O173" s="295"/>
      <c r="P173" s="295"/>
      <c r="Q173" s="306"/>
      <c r="R173" s="289"/>
    </row>
    <row r="174" spans="1:18" ht="13.5" customHeight="1">
      <c r="A174" s="104" t="s">
        <v>443</v>
      </c>
      <c r="B174" s="187" t="s">
        <v>74</v>
      </c>
      <c r="C174" s="101">
        <v>48</v>
      </c>
      <c r="D174" s="101">
        <v>6</v>
      </c>
      <c r="E174" s="101"/>
      <c r="F174" s="101">
        <v>2</v>
      </c>
      <c r="G174" s="60"/>
      <c r="H174" s="99">
        <v>56</v>
      </c>
      <c r="I174" s="90">
        <v>3.5</v>
      </c>
      <c r="J174" s="248" t="s">
        <v>1227</v>
      </c>
      <c r="K174" s="189" t="s">
        <v>453</v>
      </c>
      <c r="L174" s="99">
        <v>48</v>
      </c>
      <c r="M174" s="101">
        <v>6</v>
      </c>
      <c r="N174" s="101"/>
      <c r="O174" s="101">
        <v>2</v>
      </c>
      <c r="P174" s="99"/>
      <c r="Q174" s="99">
        <v>56</v>
      </c>
      <c r="R174" s="90">
        <v>3.5</v>
      </c>
    </row>
    <row r="175" spans="1:18" ht="13.5" customHeight="1">
      <c r="A175" s="104" t="s">
        <v>444</v>
      </c>
      <c r="B175" s="98" t="s">
        <v>75</v>
      </c>
      <c r="C175" s="61">
        <v>56</v>
      </c>
      <c r="D175" s="88">
        <v>24</v>
      </c>
      <c r="E175" s="61"/>
      <c r="F175" s="88"/>
      <c r="G175" s="61"/>
      <c r="H175" s="60">
        <v>80</v>
      </c>
      <c r="I175" s="90">
        <v>5</v>
      </c>
      <c r="J175" s="104" t="s">
        <v>444</v>
      </c>
      <c r="K175" s="98" t="s">
        <v>75</v>
      </c>
      <c r="L175" s="61">
        <v>56</v>
      </c>
      <c r="M175" s="88">
        <v>24</v>
      </c>
      <c r="N175" s="61"/>
      <c r="O175" s="88"/>
      <c r="P175" s="61"/>
      <c r="Q175" s="88">
        <v>80</v>
      </c>
      <c r="R175" s="90">
        <v>5</v>
      </c>
    </row>
    <row r="176" spans="1:18" ht="13.5" customHeight="1">
      <c r="A176" s="104" t="s">
        <v>1111</v>
      </c>
      <c r="B176" s="187" t="s">
        <v>178</v>
      </c>
      <c r="C176" s="101"/>
      <c r="D176" s="101"/>
      <c r="E176" s="101">
        <v>64</v>
      </c>
      <c r="F176" s="101"/>
      <c r="G176" s="60"/>
      <c r="H176" s="99">
        <v>64</v>
      </c>
      <c r="I176" s="90">
        <v>2</v>
      </c>
      <c r="J176" s="104" t="s">
        <v>1111</v>
      </c>
      <c r="K176" s="187" t="s">
        <v>178</v>
      </c>
      <c r="L176" s="88"/>
      <c r="M176" s="61"/>
      <c r="N176" s="88">
        <v>64</v>
      </c>
      <c r="O176" s="61"/>
      <c r="P176" s="101"/>
      <c r="Q176" s="61">
        <v>64</v>
      </c>
      <c r="R176" s="90">
        <v>2</v>
      </c>
    </row>
    <row r="177" spans="1:18" ht="13.5" customHeight="1">
      <c r="A177" s="104" t="s">
        <v>445</v>
      </c>
      <c r="B177" s="187" t="s">
        <v>446</v>
      </c>
      <c r="C177" s="101">
        <v>50</v>
      </c>
      <c r="D177" s="101">
        <v>21</v>
      </c>
      <c r="E177" s="101">
        <v>33</v>
      </c>
      <c r="F177" s="101"/>
      <c r="G177" s="99"/>
      <c r="H177" s="101">
        <v>104</v>
      </c>
      <c r="I177" s="90">
        <v>6.5</v>
      </c>
      <c r="J177" s="104" t="s">
        <v>1114</v>
      </c>
      <c r="K177" s="187" t="s">
        <v>446</v>
      </c>
      <c r="L177" s="101">
        <v>50</v>
      </c>
      <c r="M177" s="101">
        <v>21</v>
      </c>
      <c r="N177" s="101">
        <v>33</v>
      </c>
      <c r="O177" s="101"/>
      <c r="P177" s="99"/>
      <c r="Q177" s="101">
        <v>104</v>
      </c>
      <c r="R177" s="90">
        <v>6.5</v>
      </c>
    </row>
    <row r="178" spans="1:18" ht="13.5" customHeight="1">
      <c r="A178" s="104" t="s">
        <v>180</v>
      </c>
      <c r="B178" s="187" t="s">
        <v>76</v>
      </c>
      <c r="C178" s="101">
        <v>38</v>
      </c>
      <c r="D178" s="101">
        <v>2</v>
      </c>
      <c r="E178" s="101">
        <v>40</v>
      </c>
      <c r="F178" s="101"/>
      <c r="G178" s="99"/>
      <c r="H178" s="99">
        <v>80</v>
      </c>
      <c r="I178" s="90">
        <v>5</v>
      </c>
      <c r="J178" s="104" t="s">
        <v>180</v>
      </c>
      <c r="K178" s="187" t="s">
        <v>76</v>
      </c>
      <c r="L178" s="101">
        <v>38</v>
      </c>
      <c r="M178" s="101">
        <v>2</v>
      </c>
      <c r="N178" s="101">
        <v>40</v>
      </c>
      <c r="O178" s="101"/>
      <c r="P178" s="99"/>
      <c r="Q178" s="101">
        <v>80</v>
      </c>
      <c r="R178" s="90">
        <v>5</v>
      </c>
    </row>
    <row r="179" spans="1:18" ht="13.5" customHeight="1">
      <c r="A179" s="104" t="s">
        <v>456</v>
      </c>
      <c r="B179" s="98" t="s">
        <v>73</v>
      </c>
      <c r="C179" s="61">
        <v>56</v>
      </c>
      <c r="D179" s="88"/>
      <c r="E179" s="61"/>
      <c r="F179" s="88"/>
      <c r="G179" s="61"/>
      <c r="H179" s="60">
        <v>56</v>
      </c>
      <c r="I179" s="90">
        <v>3.5</v>
      </c>
      <c r="J179" s="104" t="s">
        <v>454</v>
      </c>
      <c r="K179" s="98" t="s">
        <v>455</v>
      </c>
      <c r="L179" s="61">
        <v>66</v>
      </c>
      <c r="M179" s="88"/>
      <c r="N179" s="61">
        <v>6</v>
      </c>
      <c r="O179" s="88"/>
      <c r="P179" s="61"/>
      <c r="Q179" s="88">
        <v>72</v>
      </c>
      <c r="R179" s="90">
        <v>4.5</v>
      </c>
    </row>
    <row r="180" spans="1:18" ht="13.5" customHeight="1">
      <c r="A180" s="86" t="s">
        <v>457</v>
      </c>
      <c r="B180" s="98" t="s">
        <v>458</v>
      </c>
      <c r="C180" s="61">
        <v>56</v>
      </c>
      <c r="D180" s="88"/>
      <c r="E180" s="61"/>
      <c r="F180" s="88"/>
      <c r="G180" s="61"/>
      <c r="H180" s="60">
        <v>56</v>
      </c>
      <c r="I180" s="90">
        <v>3.5</v>
      </c>
      <c r="J180" s="104" t="s">
        <v>449</v>
      </c>
      <c r="K180" s="98" t="s">
        <v>77</v>
      </c>
      <c r="L180" s="62">
        <v>24</v>
      </c>
      <c r="M180" s="61"/>
      <c r="N180" s="88"/>
      <c r="O180" s="61"/>
      <c r="P180" s="88"/>
      <c r="Q180" s="61">
        <v>24</v>
      </c>
      <c r="R180" s="90">
        <v>1.5</v>
      </c>
    </row>
    <row r="181" spans="1:18" ht="13.5" customHeight="1">
      <c r="A181" s="86"/>
      <c r="B181" s="76" t="s">
        <v>7</v>
      </c>
      <c r="C181" s="79">
        <v>3</v>
      </c>
      <c r="D181" s="79"/>
      <c r="E181" s="78"/>
      <c r="F181" s="79"/>
      <c r="G181" s="78"/>
      <c r="H181" s="93">
        <v>3</v>
      </c>
      <c r="I181" s="90"/>
      <c r="J181" s="104"/>
      <c r="K181" s="76" t="s">
        <v>7</v>
      </c>
      <c r="L181" s="79">
        <v>3</v>
      </c>
      <c r="M181" s="79"/>
      <c r="N181" s="78"/>
      <c r="O181" s="79"/>
      <c r="P181" s="78"/>
      <c r="Q181" s="92">
        <v>3</v>
      </c>
      <c r="R181" s="162"/>
    </row>
    <row r="182" spans="1:18" ht="13.5" customHeight="1">
      <c r="A182" s="86"/>
      <c r="B182" s="76"/>
      <c r="C182" s="79"/>
      <c r="D182" s="79"/>
      <c r="E182" s="78"/>
      <c r="F182" s="79"/>
      <c r="G182" s="78"/>
      <c r="H182" s="93"/>
      <c r="I182" s="90"/>
      <c r="J182" s="104"/>
      <c r="K182" s="76"/>
      <c r="L182" s="79"/>
      <c r="M182" s="79"/>
      <c r="N182" s="78"/>
      <c r="O182" s="79"/>
      <c r="P182" s="78"/>
      <c r="Q182" s="92"/>
      <c r="R182" s="90"/>
    </row>
    <row r="183" spans="1:18" ht="13.5" customHeight="1">
      <c r="A183" s="104"/>
      <c r="B183" s="98"/>
      <c r="C183" s="61"/>
      <c r="D183" s="88"/>
      <c r="E183" s="61"/>
      <c r="F183" s="88"/>
      <c r="G183" s="61"/>
      <c r="H183" s="60"/>
      <c r="I183" s="90"/>
      <c r="J183" s="104"/>
      <c r="K183" s="76"/>
      <c r="L183" s="79"/>
      <c r="M183" s="79"/>
      <c r="N183" s="78"/>
      <c r="O183" s="79"/>
      <c r="P183" s="78"/>
      <c r="Q183" s="92"/>
      <c r="R183" s="90"/>
    </row>
    <row r="184" spans="1:18" ht="13.5" customHeight="1">
      <c r="A184" s="104"/>
      <c r="B184" s="98"/>
      <c r="C184" s="61"/>
      <c r="D184" s="88"/>
      <c r="E184" s="61"/>
      <c r="F184" s="88"/>
      <c r="G184" s="61"/>
      <c r="H184" s="60"/>
      <c r="I184" s="90"/>
      <c r="J184" s="104"/>
      <c r="K184" s="107"/>
      <c r="L184" s="88"/>
      <c r="M184" s="61"/>
      <c r="N184" s="88"/>
      <c r="O184" s="61"/>
      <c r="P184" s="101"/>
      <c r="Q184" s="61"/>
      <c r="R184" s="103"/>
    </row>
    <row r="185" spans="1:18" ht="13.5" customHeight="1">
      <c r="A185" s="104"/>
      <c r="B185" s="98"/>
      <c r="C185" s="61"/>
      <c r="D185" s="88"/>
      <c r="E185" s="61"/>
      <c r="F185" s="88"/>
      <c r="G185" s="61"/>
      <c r="H185" s="60"/>
      <c r="I185" s="90"/>
      <c r="J185" s="104"/>
      <c r="K185" s="107"/>
      <c r="L185" s="88"/>
      <c r="M185" s="61"/>
      <c r="N185" s="88"/>
      <c r="O185" s="61"/>
      <c r="P185" s="101"/>
      <c r="Q185" s="61"/>
      <c r="R185" s="103"/>
    </row>
    <row r="186" spans="1:18" ht="13.5" customHeight="1">
      <c r="A186" s="104"/>
      <c r="B186" s="190"/>
      <c r="C186" s="181"/>
      <c r="D186" s="180"/>
      <c r="E186" s="181"/>
      <c r="F186" s="181"/>
      <c r="G186" s="101"/>
      <c r="H186" s="191"/>
      <c r="I186" s="192"/>
      <c r="J186" s="71"/>
      <c r="K186" s="190"/>
      <c r="L186" s="181"/>
      <c r="M186" s="180"/>
      <c r="N186" s="181"/>
      <c r="O186" s="181"/>
      <c r="P186" s="101"/>
      <c r="Q186" s="181"/>
      <c r="R186" s="192"/>
    </row>
    <row r="187" spans="1:18" ht="13.5" customHeight="1">
      <c r="A187" s="275" t="s">
        <v>459</v>
      </c>
      <c r="B187" s="276"/>
      <c r="C187" s="47">
        <f>SUM(C174:C184)</f>
        <v>307</v>
      </c>
      <c r="D187" s="47">
        <f>SUM(D174:D184)</f>
        <v>53</v>
      </c>
      <c r="E187" s="47">
        <f>SUM(E174:E184)</f>
        <v>137</v>
      </c>
      <c r="F187" s="47">
        <f>SUM(F174:F184)</f>
        <v>2</v>
      </c>
      <c r="G187" s="47"/>
      <c r="H187" s="47">
        <f>SUM(H174:H184)</f>
        <v>499</v>
      </c>
      <c r="I187" s="48">
        <f>SUM(I174:I184)</f>
        <v>29</v>
      </c>
      <c r="J187" s="275" t="s">
        <v>459</v>
      </c>
      <c r="K187" s="276"/>
      <c r="L187" s="47">
        <f>SUM(L174:L186)</f>
        <v>285</v>
      </c>
      <c r="M187" s="47">
        <f>SUM(M174:M186)</f>
        <v>53</v>
      </c>
      <c r="N187" s="47">
        <f>SUM(N174:N186)</f>
        <v>143</v>
      </c>
      <c r="O187" s="47">
        <f>SUM(O174:O186)</f>
        <v>2</v>
      </c>
      <c r="P187" s="47"/>
      <c r="Q187" s="47">
        <f>SUM(Q174:Q186)</f>
        <v>483</v>
      </c>
      <c r="R187" s="48">
        <f>SUM(R174:R186)</f>
        <v>28</v>
      </c>
    </row>
    <row r="188" spans="1:18" ht="13.5" customHeight="1">
      <c r="A188" s="275" t="s">
        <v>460</v>
      </c>
      <c r="B188" s="276"/>
      <c r="C188" s="275">
        <f>SUM(C187:E187)</f>
        <v>497</v>
      </c>
      <c r="D188" s="287"/>
      <c r="E188" s="276"/>
      <c r="F188" s="47">
        <f>SUM(F175:F182)</f>
        <v>0</v>
      </c>
      <c r="G188" s="47"/>
      <c r="H188" s="47">
        <f>SUM(C188:G188)</f>
        <v>497</v>
      </c>
      <c r="I188" s="174">
        <f>SUM(I174:I184)</f>
        <v>29</v>
      </c>
      <c r="J188" s="275" t="s">
        <v>460</v>
      </c>
      <c r="K188" s="276"/>
      <c r="L188" s="275">
        <f>SUM(L187:N187)</f>
        <v>481</v>
      </c>
      <c r="M188" s="287"/>
      <c r="N188" s="276"/>
      <c r="O188" s="47">
        <f>SUM(O187)</f>
        <v>2</v>
      </c>
      <c r="P188" s="47"/>
      <c r="Q188" s="47">
        <f>SUM(L188:P188)</f>
        <v>483</v>
      </c>
      <c r="R188" s="48">
        <f>SUM(R174:R186)</f>
        <v>28</v>
      </c>
    </row>
    <row r="189" spans="1:18" ht="13.5" customHeight="1">
      <c r="A189" s="311" t="s">
        <v>461</v>
      </c>
      <c r="B189" s="312"/>
      <c r="C189" s="312"/>
      <c r="D189" s="353"/>
      <c r="E189" s="353"/>
      <c r="F189" s="65"/>
      <c r="G189" s="65"/>
      <c r="H189" s="47">
        <f>H188+16*D189</f>
        <v>497</v>
      </c>
      <c r="I189" s="174">
        <f>I188+D189</f>
        <v>29</v>
      </c>
      <c r="J189" s="311" t="s">
        <v>462</v>
      </c>
      <c r="K189" s="312"/>
      <c r="L189" s="312"/>
      <c r="M189" s="353">
        <v>2</v>
      </c>
      <c r="N189" s="353"/>
      <c r="O189" s="65"/>
      <c r="P189" s="65"/>
      <c r="Q189" s="47">
        <f>Q188+16*M189</f>
        <v>515</v>
      </c>
      <c r="R189" s="48">
        <f>R188+M189</f>
        <v>30</v>
      </c>
    </row>
    <row r="190" spans="1:18" ht="13.5" customHeight="1">
      <c r="A190" s="183"/>
      <c r="B190" s="184"/>
      <c r="C190" s="183"/>
      <c r="D190" s="185"/>
      <c r="E190" s="185"/>
      <c r="F190" s="58"/>
      <c r="G190" s="58"/>
      <c r="H190" s="58"/>
      <c r="I190" s="186"/>
      <c r="J190" s="183"/>
      <c r="K190" s="184"/>
      <c r="L190" s="183"/>
      <c r="M190" s="185"/>
      <c r="N190" s="185"/>
      <c r="O190" s="58"/>
      <c r="P190" s="58"/>
      <c r="Q190" s="58"/>
      <c r="R190" s="185"/>
    </row>
    <row r="191" spans="1:18" ht="13.5" customHeight="1">
      <c r="A191" s="193"/>
      <c r="B191" s="194"/>
      <c r="C191" s="193"/>
      <c r="D191" s="195"/>
      <c r="E191" s="195"/>
      <c r="F191" s="63"/>
      <c r="G191" s="63"/>
      <c r="H191" s="63"/>
      <c r="I191" s="196"/>
      <c r="J191" s="193"/>
      <c r="K191" s="194"/>
      <c r="L191" s="193"/>
      <c r="M191" s="195"/>
      <c r="N191" s="195"/>
      <c r="O191" s="63"/>
      <c r="P191" s="63"/>
      <c r="Q191" s="63"/>
      <c r="R191" s="195"/>
    </row>
    <row r="192" spans="1:18" ht="13.5" customHeight="1">
      <c r="A192" s="277" t="s">
        <v>244</v>
      </c>
      <c r="B192" s="278"/>
      <c r="C192" s="278"/>
      <c r="D192" s="278"/>
      <c r="E192" s="278"/>
      <c r="F192" s="278"/>
      <c r="G192" s="278"/>
      <c r="H192" s="278"/>
      <c r="I192" s="279"/>
      <c r="J192" s="277" t="s">
        <v>244</v>
      </c>
      <c r="K192" s="278"/>
      <c r="L192" s="278"/>
      <c r="M192" s="278"/>
      <c r="N192" s="278"/>
      <c r="O192" s="278"/>
      <c r="P192" s="278"/>
      <c r="Q192" s="278"/>
      <c r="R192" s="279"/>
    </row>
    <row r="193" spans="1:18" ht="13.5" customHeight="1">
      <c r="A193" s="280" t="s">
        <v>463</v>
      </c>
      <c r="B193" s="281"/>
      <c r="C193" s="281"/>
      <c r="D193" s="281"/>
      <c r="E193" s="281"/>
      <c r="F193" s="281"/>
      <c r="G193" s="281"/>
      <c r="H193" s="281"/>
      <c r="I193" s="282"/>
      <c r="J193" s="280" t="s">
        <v>464</v>
      </c>
      <c r="K193" s="281"/>
      <c r="L193" s="281"/>
      <c r="M193" s="281"/>
      <c r="N193" s="281"/>
      <c r="O193" s="281"/>
      <c r="P193" s="281"/>
      <c r="Q193" s="281"/>
      <c r="R193" s="282"/>
    </row>
    <row r="194" spans="1:18" ht="13.5" customHeight="1">
      <c r="A194" s="308" t="s">
        <v>465</v>
      </c>
      <c r="B194" s="309"/>
      <c r="C194" s="309"/>
      <c r="D194" s="309"/>
      <c r="E194" s="309"/>
      <c r="F194" s="309"/>
      <c r="G194" s="309"/>
      <c r="H194" s="309"/>
      <c r="I194" s="310"/>
      <c r="J194" s="308" t="s">
        <v>465</v>
      </c>
      <c r="K194" s="309"/>
      <c r="L194" s="309"/>
      <c r="M194" s="309"/>
      <c r="N194" s="309"/>
      <c r="O194" s="309"/>
      <c r="P194" s="309"/>
      <c r="Q194" s="309"/>
      <c r="R194" s="310"/>
    </row>
    <row r="195" spans="1:18" ht="13.5" customHeight="1">
      <c r="A195" s="275" t="s">
        <v>842</v>
      </c>
      <c r="B195" s="287"/>
      <c r="C195" s="287"/>
      <c r="D195" s="287"/>
      <c r="E195" s="287"/>
      <c r="F195" s="287"/>
      <c r="G195" s="287"/>
      <c r="H195" s="287"/>
      <c r="I195" s="276"/>
      <c r="J195" s="275" t="s">
        <v>842</v>
      </c>
      <c r="K195" s="287"/>
      <c r="L195" s="287"/>
      <c r="M195" s="287"/>
      <c r="N195" s="287"/>
      <c r="O195" s="287"/>
      <c r="P195" s="287"/>
      <c r="Q195" s="287"/>
      <c r="R195" s="276"/>
    </row>
    <row r="196" spans="1:18" ht="13.5" customHeight="1">
      <c r="A196" s="290" t="s">
        <v>466</v>
      </c>
      <c r="B196" s="292" t="s">
        <v>467</v>
      </c>
      <c r="C196" s="283" t="s">
        <v>468</v>
      </c>
      <c r="D196" s="283"/>
      <c r="E196" s="283"/>
      <c r="F196" s="294" t="s">
        <v>469</v>
      </c>
      <c r="G196" s="294" t="s">
        <v>470</v>
      </c>
      <c r="H196" s="305" t="s">
        <v>471</v>
      </c>
      <c r="I196" s="288" t="s">
        <v>472</v>
      </c>
      <c r="J196" s="290" t="s">
        <v>466</v>
      </c>
      <c r="K196" s="292" t="s">
        <v>467</v>
      </c>
      <c r="L196" s="283" t="s">
        <v>468</v>
      </c>
      <c r="M196" s="283"/>
      <c r="N196" s="283"/>
      <c r="O196" s="294" t="s">
        <v>469</v>
      </c>
      <c r="P196" s="294" t="s">
        <v>470</v>
      </c>
      <c r="Q196" s="305" t="s">
        <v>471</v>
      </c>
      <c r="R196" s="288" t="s">
        <v>472</v>
      </c>
    </row>
    <row r="197" spans="1:18" ht="25.5" customHeight="1">
      <c r="A197" s="291"/>
      <c r="B197" s="293"/>
      <c r="C197" s="51" t="s">
        <v>473</v>
      </c>
      <c r="D197" s="51" t="s">
        <v>474</v>
      </c>
      <c r="E197" s="51" t="s">
        <v>475</v>
      </c>
      <c r="F197" s="295"/>
      <c r="G197" s="295"/>
      <c r="H197" s="306"/>
      <c r="I197" s="289"/>
      <c r="J197" s="291"/>
      <c r="K197" s="293"/>
      <c r="L197" s="51" t="s">
        <v>473</v>
      </c>
      <c r="M197" s="51" t="s">
        <v>474</v>
      </c>
      <c r="N197" s="51" t="s">
        <v>475</v>
      </c>
      <c r="O197" s="295"/>
      <c r="P197" s="295"/>
      <c r="Q197" s="306"/>
      <c r="R197" s="289"/>
    </row>
    <row r="198" spans="1:18" ht="13.5" customHeight="1">
      <c r="A198" s="104" t="s">
        <v>476</v>
      </c>
      <c r="B198" s="107" t="s">
        <v>477</v>
      </c>
      <c r="C198" s="88">
        <v>33</v>
      </c>
      <c r="D198" s="61"/>
      <c r="E198" s="88">
        <v>15</v>
      </c>
      <c r="F198" s="61"/>
      <c r="G198" s="101"/>
      <c r="H198" s="61">
        <v>48</v>
      </c>
      <c r="I198" s="90">
        <v>3</v>
      </c>
      <c r="J198" s="86" t="s">
        <v>443</v>
      </c>
      <c r="K198" s="98" t="s">
        <v>74</v>
      </c>
      <c r="L198" s="170">
        <v>48</v>
      </c>
      <c r="M198" s="101">
        <v>6</v>
      </c>
      <c r="N198" s="101"/>
      <c r="O198" s="101">
        <v>2</v>
      </c>
      <c r="P198" s="60"/>
      <c r="Q198" s="101">
        <v>56</v>
      </c>
      <c r="R198" s="197">
        <f>Q198/16</f>
        <v>3.5</v>
      </c>
    </row>
    <row r="199" spans="1:18" ht="13.5" customHeight="1">
      <c r="A199" s="104" t="s">
        <v>478</v>
      </c>
      <c r="B199" s="107" t="s">
        <v>479</v>
      </c>
      <c r="C199" s="88">
        <v>56</v>
      </c>
      <c r="D199" s="61"/>
      <c r="E199" s="88"/>
      <c r="F199" s="61"/>
      <c r="G199" s="101"/>
      <c r="H199" s="61">
        <v>56</v>
      </c>
      <c r="I199" s="103">
        <v>3.5</v>
      </c>
      <c r="J199" s="86" t="s">
        <v>444</v>
      </c>
      <c r="K199" s="98" t="s">
        <v>75</v>
      </c>
      <c r="L199" s="61">
        <v>56</v>
      </c>
      <c r="M199" s="88">
        <v>24</v>
      </c>
      <c r="N199" s="61"/>
      <c r="O199" s="88"/>
      <c r="P199" s="61"/>
      <c r="Q199" s="88">
        <v>80</v>
      </c>
      <c r="R199" s="197">
        <f>Q199/16</f>
        <v>5</v>
      </c>
    </row>
    <row r="200" spans="1:18" ht="13.5" customHeight="1">
      <c r="A200" s="104" t="s">
        <v>480</v>
      </c>
      <c r="B200" s="107" t="s">
        <v>481</v>
      </c>
      <c r="C200" s="88">
        <v>24</v>
      </c>
      <c r="D200" s="61"/>
      <c r="E200" s="88">
        <v>24</v>
      </c>
      <c r="F200" s="61"/>
      <c r="G200" s="101"/>
      <c r="H200" s="61">
        <v>48</v>
      </c>
      <c r="I200" s="90">
        <v>3</v>
      </c>
      <c r="J200" s="104" t="s">
        <v>1115</v>
      </c>
      <c r="K200" s="98" t="s">
        <v>178</v>
      </c>
      <c r="L200" s="170"/>
      <c r="M200" s="101"/>
      <c r="N200" s="101">
        <v>64</v>
      </c>
      <c r="O200" s="101"/>
      <c r="P200" s="60"/>
      <c r="Q200" s="101">
        <v>64</v>
      </c>
      <c r="R200" s="197">
        <v>2</v>
      </c>
    </row>
    <row r="201" spans="1:18" ht="13.5" customHeight="1">
      <c r="A201" s="104" t="s">
        <v>482</v>
      </c>
      <c r="B201" s="169" t="s">
        <v>483</v>
      </c>
      <c r="C201" s="61">
        <v>38</v>
      </c>
      <c r="D201" s="88"/>
      <c r="E201" s="61">
        <v>42</v>
      </c>
      <c r="F201" s="88"/>
      <c r="G201" s="61"/>
      <c r="H201" s="88">
        <v>80</v>
      </c>
      <c r="I201" s="90">
        <v>5</v>
      </c>
      <c r="J201" s="86" t="s">
        <v>180</v>
      </c>
      <c r="K201" s="98" t="s">
        <v>76</v>
      </c>
      <c r="L201" s="170">
        <v>38</v>
      </c>
      <c r="M201" s="101">
        <v>2</v>
      </c>
      <c r="N201" s="101">
        <v>40</v>
      </c>
      <c r="O201" s="101"/>
      <c r="P201" s="99"/>
      <c r="Q201" s="101">
        <v>80</v>
      </c>
      <c r="R201" s="197">
        <f aca="true" t="shared" si="3" ref="R201:R206">Q201/16</f>
        <v>5</v>
      </c>
    </row>
    <row r="202" spans="1:18" ht="13.5" customHeight="1">
      <c r="A202" s="104" t="s">
        <v>484</v>
      </c>
      <c r="B202" s="107" t="s">
        <v>485</v>
      </c>
      <c r="C202" s="88">
        <v>64</v>
      </c>
      <c r="D202" s="61"/>
      <c r="E202" s="88"/>
      <c r="F202" s="61"/>
      <c r="G202" s="101"/>
      <c r="H202" s="61">
        <v>64</v>
      </c>
      <c r="I202" s="90">
        <v>4</v>
      </c>
      <c r="J202" s="86" t="s">
        <v>1116</v>
      </c>
      <c r="K202" s="98" t="s">
        <v>183</v>
      </c>
      <c r="L202" s="62">
        <v>20</v>
      </c>
      <c r="M202" s="61"/>
      <c r="N202" s="88">
        <v>20</v>
      </c>
      <c r="O202" s="61"/>
      <c r="P202" s="88"/>
      <c r="Q202" s="101">
        <v>40</v>
      </c>
      <c r="R202" s="197">
        <f t="shared" si="3"/>
        <v>2.5</v>
      </c>
    </row>
    <row r="203" spans="1:18" ht="13.5" customHeight="1">
      <c r="A203" s="104" t="s">
        <v>486</v>
      </c>
      <c r="B203" s="169" t="s">
        <v>487</v>
      </c>
      <c r="C203" s="99">
        <v>30</v>
      </c>
      <c r="D203" s="101"/>
      <c r="E203" s="101">
        <v>26</v>
      </c>
      <c r="F203" s="101"/>
      <c r="G203" s="99"/>
      <c r="H203" s="99">
        <v>56</v>
      </c>
      <c r="I203" s="90">
        <v>3.5</v>
      </c>
      <c r="J203" s="86" t="s">
        <v>490</v>
      </c>
      <c r="K203" s="98" t="s">
        <v>491</v>
      </c>
      <c r="L203" s="62">
        <v>32</v>
      </c>
      <c r="M203" s="61"/>
      <c r="N203" s="88"/>
      <c r="O203" s="61"/>
      <c r="P203" s="88"/>
      <c r="Q203" s="88">
        <v>32</v>
      </c>
      <c r="R203" s="197">
        <f t="shared" si="3"/>
        <v>2</v>
      </c>
    </row>
    <row r="204" spans="1:18" ht="13.5" customHeight="1">
      <c r="A204" s="104" t="s">
        <v>488</v>
      </c>
      <c r="B204" s="169" t="s">
        <v>489</v>
      </c>
      <c r="C204" s="101">
        <v>22</v>
      </c>
      <c r="D204" s="101"/>
      <c r="E204" s="101">
        <v>34</v>
      </c>
      <c r="F204" s="101"/>
      <c r="G204" s="99"/>
      <c r="H204" s="99">
        <v>56</v>
      </c>
      <c r="I204" s="90">
        <v>3.5</v>
      </c>
      <c r="J204" s="86" t="s">
        <v>494</v>
      </c>
      <c r="K204" s="98" t="s">
        <v>495</v>
      </c>
      <c r="L204" s="62">
        <v>24</v>
      </c>
      <c r="M204" s="61"/>
      <c r="N204" s="88"/>
      <c r="O204" s="61">
        <v>3</v>
      </c>
      <c r="P204" s="88">
        <v>5</v>
      </c>
      <c r="Q204" s="101">
        <v>32</v>
      </c>
      <c r="R204" s="197">
        <f t="shared" si="3"/>
        <v>2</v>
      </c>
    </row>
    <row r="205" spans="1:18" ht="13.5" customHeight="1">
      <c r="A205" s="104" t="s">
        <v>492</v>
      </c>
      <c r="B205" s="169" t="s">
        <v>493</v>
      </c>
      <c r="C205" s="62"/>
      <c r="D205" s="61"/>
      <c r="E205" s="88" t="s">
        <v>113</v>
      </c>
      <c r="F205" s="61"/>
      <c r="G205" s="88"/>
      <c r="H205" s="61" t="s">
        <v>113</v>
      </c>
      <c r="I205" s="90">
        <v>4</v>
      </c>
      <c r="J205" s="86" t="s">
        <v>449</v>
      </c>
      <c r="K205" s="98" t="s">
        <v>77</v>
      </c>
      <c r="L205" s="62">
        <v>24</v>
      </c>
      <c r="M205" s="61"/>
      <c r="N205" s="88"/>
      <c r="O205" s="61"/>
      <c r="P205" s="88"/>
      <c r="Q205" s="101">
        <v>24</v>
      </c>
      <c r="R205" s="197">
        <f t="shared" si="3"/>
        <v>1.5</v>
      </c>
    </row>
    <row r="206" spans="1:18" ht="13.5" customHeight="1">
      <c r="A206" s="104"/>
      <c r="B206" s="76" t="s">
        <v>359</v>
      </c>
      <c r="C206" s="79">
        <v>3</v>
      </c>
      <c r="D206" s="79"/>
      <c r="E206" s="78"/>
      <c r="F206" s="79"/>
      <c r="G206" s="78"/>
      <c r="H206" s="92">
        <v>3</v>
      </c>
      <c r="I206" s="90"/>
      <c r="J206" s="86" t="s">
        <v>496</v>
      </c>
      <c r="K206" s="113" t="s">
        <v>497</v>
      </c>
      <c r="L206" s="101">
        <v>40</v>
      </c>
      <c r="M206" s="101"/>
      <c r="N206" s="105">
        <v>32</v>
      </c>
      <c r="O206" s="101"/>
      <c r="P206" s="105"/>
      <c r="Q206" s="88">
        <v>72</v>
      </c>
      <c r="R206" s="197">
        <f t="shared" si="3"/>
        <v>4.5</v>
      </c>
    </row>
    <row r="207" spans="1:18" ht="13.5" customHeight="1">
      <c r="A207" s="104"/>
      <c r="B207" s="169"/>
      <c r="C207" s="99"/>
      <c r="D207" s="101"/>
      <c r="E207" s="101"/>
      <c r="F207" s="101"/>
      <c r="G207" s="99"/>
      <c r="H207" s="99"/>
      <c r="I207" s="90"/>
      <c r="J207" s="86"/>
      <c r="K207" s="176" t="s">
        <v>7</v>
      </c>
      <c r="L207" s="79">
        <v>3</v>
      </c>
      <c r="M207" s="79"/>
      <c r="N207" s="78"/>
      <c r="O207" s="79"/>
      <c r="P207" s="78"/>
      <c r="Q207" s="101">
        <v>3</v>
      </c>
      <c r="R207" s="90"/>
    </row>
    <row r="208" spans="1:18" ht="13.5" customHeight="1">
      <c r="A208" s="104"/>
      <c r="B208" s="169"/>
      <c r="C208" s="99"/>
      <c r="D208" s="101"/>
      <c r="E208" s="101"/>
      <c r="F208" s="101"/>
      <c r="G208" s="99"/>
      <c r="H208" s="99"/>
      <c r="I208" s="90"/>
      <c r="J208" s="86"/>
      <c r="K208" s="98"/>
      <c r="L208" s="62"/>
      <c r="M208" s="61"/>
      <c r="N208" s="88"/>
      <c r="O208" s="61"/>
      <c r="P208" s="88"/>
      <c r="Q208" s="61"/>
      <c r="R208" s="90"/>
    </row>
    <row r="209" spans="1:18" ht="13.5" customHeight="1">
      <c r="A209" s="104"/>
      <c r="B209" s="169"/>
      <c r="C209" s="101"/>
      <c r="D209" s="101"/>
      <c r="E209" s="101"/>
      <c r="F209" s="101"/>
      <c r="G209" s="99"/>
      <c r="H209" s="99"/>
      <c r="I209" s="90"/>
      <c r="J209" s="86"/>
      <c r="K209" s="98"/>
      <c r="L209" s="62"/>
      <c r="M209" s="61"/>
      <c r="N209" s="88"/>
      <c r="O209" s="61"/>
      <c r="P209" s="88"/>
      <c r="Q209" s="61"/>
      <c r="R209" s="90"/>
    </row>
    <row r="210" spans="1:18" ht="13.5" customHeight="1">
      <c r="A210" s="104"/>
      <c r="B210" s="107"/>
      <c r="C210" s="88"/>
      <c r="D210" s="61"/>
      <c r="E210" s="88"/>
      <c r="F210" s="61"/>
      <c r="G210" s="101"/>
      <c r="H210" s="61"/>
      <c r="I210" s="90"/>
      <c r="J210" s="86"/>
      <c r="K210" s="94"/>
      <c r="L210" s="62"/>
      <c r="M210" s="61"/>
      <c r="N210" s="88"/>
      <c r="O210" s="61"/>
      <c r="P210" s="88"/>
      <c r="Q210" s="61"/>
      <c r="R210" s="90"/>
    </row>
    <row r="211" spans="1:18" ht="13.5" customHeight="1">
      <c r="A211" s="275" t="s">
        <v>360</v>
      </c>
      <c r="B211" s="276"/>
      <c r="C211" s="47">
        <f>SUM(C198:C210)</f>
        <v>270</v>
      </c>
      <c r="D211" s="47"/>
      <c r="E211" s="123" t="s">
        <v>498</v>
      </c>
      <c r="F211" s="47"/>
      <c r="G211" s="47"/>
      <c r="H211" s="123" t="s">
        <v>499</v>
      </c>
      <c r="I211" s="48">
        <f>SUM(I198:I210)</f>
        <v>29.5</v>
      </c>
      <c r="J211" s="275" t="s">
        <v>360</v>
      </c>
      <c r="K211" s="276"/>
      <c r="L211" s="47">
        <f>SUM(L198:L210)</f>
        <v>285</v>
      </c>
      <c r="M211" s="47">
        <f>SUM(M198:M210)</f>
        <v>32</v>
      </c>
      <c r="N211" s="47">
        <f>SUM(N199:N207)</f>
        <v>156</v>
      </c>
      <c r="O211" s="47">
        <f>SUM(O199:O210)</f>
        <v>3</v>
      </c>
      <c r="P211" s="47">
        <f>SUM(P198:P210)</f>
        <v>5</v>
      </c>
      <c r="Q211" s="47">
        <f>SUM(Q198:Q210)</f>
        <v>483</v>
      </c>
      <c r="R211" s="48">
        <f>SUM(R198:R210)</f>
        <v>28</v>
      </c>
    </row>
    <row r="212" spans="1:18" ht="13.5" customHeight="1">
      <c r="A212" s="275" t="s">
        <v>361</v>
      </c>
      <c r="B212" s="276"/>
      <c r="C212" s="275" t="s">
        <v>499</v>
      </c>
      <c r="D212" s="287"/>
      <c r="E212" s="276"/>
      <c r="F212" s="47"/>
      <c r="G212" s="47"/>
      <c r="H212" s="123" t="s">
        <v>499</v>
      </c>
      <c r="I212" s="48">
        <f>SUM(I198:I210)</f>
        <v>29.5</v>
      </c>
      <c r="J212" s="275" t="s">
        <v>361</v>
      </c>
      <c r="K212" s="276"/>
      <c r="L212" s="275">
        <f>SUM(L211:N211)</f>
        <v>473</v>
      </c>
      <c r="M212" s="287"/>
      <c r="N212" s="276"/>
      <c r="O212" s="47">
        <f>SUM(O199:O207)</f>
        <v>3</v>
      </c>
      <c r="P212" s="47">
        <f>SUM(P211)</f>
        <v>5</v>
      </c>
      <c r="Q212" s="47">
        <f>SUM(L212:P212)</f>
        <v>481</v>
      </c>
      <c r="R212" s="48">
        <f>SUM(R198:R207)</f>
        <v>28</v>
      </c>
    </row>
    <row r="213" spans="1:18" ht="13.5" customHeight="1">
      <c r="A213" s="311" t="s">
        <v>362</v>
      </c>
      <c r="B213" s="312"/>
      <c r="C213" s="312"/>
      <c r="D213" s="353">
        <v>2</v>
      </c>
      <c r="E213" s="353"/>
      <c r="F213" s="65"/>
      <c r="G213" s="65"/>
      <c r="H213" s="123" t="s">
        <v>500</v>
      </c>
      <c r="I213" s="48">
        <f>I212+D213</f>
        <v>31.5</v>
      </c>
      <c r="J213" s="311" t="s">
        <v>362</v>
      </c>
      <c r="K213" s="312"/>
      <c r="L213" s="312"/>
      <c r="M213" s="353">
        <v>2</v>
      </c>
      <c r="N213" s="353"/>
      <c r="O213" s="65"/>
      <c r="P213" s="65"/>
      <c r="Q213" s="47">
        <f>Q212+M213*16</f>
        <v>513</v>
      </c>
      <c r="R213" s="48">
        <f>R212+M213</f>
        <v>30</v>
      </c>
    </row>
    <row r="214" spans="1:18" ht="13.5" customHeight="1">
      <c r="A214" s="277" t="s">
        <v>244</v>
      </c>
      <c r="B214" s="278"/>
      <c r="C214" s="278"/>
      <c r="D214" s="278"/>
      <c r="E214" s="278"/>
      <c r="F214" s="278"/>
      <c r="G214" s="278"/>
      <c r="H214" s="278"/>
      <c r="I214" s="279"/>
      <c r="J214" s="277" t="s">
        <v>244</v>
      </c>
      <c r="K214" s="278"/>
      <c r="L214" s="278"/>
      <c r="M214" s="278"/>
      <c r="N214" s="278"/>
      <c r="O214" s="278"/>
      <c r="P214" s="278"/>
      <c r="Q214" s="278"/>
      <c r="R214" s="279"/>
    </row>
    <row r="215" spans="1:18" ht="13.5" customHeight="1">
      <c r="A215" s="280" t="s">
        <v>501</v>
      </c>
      <c r="B215" s="281"/>
      <c r="C215" s="281"/>
      <c r="D215" s="281"/>
      <c r="E215" s="281"/>
      <c r="F215" s="281"/>
      <c r="G215" s="281"/>
      <c r="H215" s="281"/>
      <c r="I215" s="282"/>
      <c r="J215" s="280" t="s">
        <v>502</v>
      </c>
      <c r="K215" s="281"/>
      <c r="L215" s="281"/>
      <c r="M215" s="281"/>
      <c r="N215" s="281"/>
      <c r="O215" s="281"/>
      <c r="P215" s="281"/>
      <c r="Q215" s="281"/>
      <c r="R215" s="282"/>
    </row>
    <row r="216" spans="1:18" ht="13.5" customHeight="1">
      <c r="A216" s="308" t="s">
        <v>419</v>
      </c>
      <c r="B216" s="309"/>
      <c r="C216" s="309"/>
      <c r="D216" s="309"/>
      <c r="E216" s="309"/>
      <c r="F216" s="309"/>
      <c r="G216" s="309"/>
      <c r="H216" s="309"/>
      <c r="I216" s="310"/>
      <c r="J216" s="308" t="s">
        <v>419</v>
      </c>
      <c r="K216" s="309"/>
      <c r="L216" s="309"/>
      <c r="M216" s="309"/>
      <c r="N216" s="309"/>
      <c r="O216" s="309"/>
      <c r="P216" s="309"/>
      <c r="Q216" s="309"/>
      <c r="R216" s="310"/>
    </row>
    <row r="217" spans="1:18" ht="13.5" customHeight="1">
      <c r="A217" s="275" t="s">
        <v>842</v>
      </c>
      <c r="B217" s="287"/>
      <c r="C217" s="287"/>
      <c r="D217" s="287"/>
      <c r="E217" s="287"/>
      <c r="F217" s="287"/>
      <c r="G217" s="287"/>
      <c r="H217" s="287"/>
      <c r="I217" s="276"/>
      <c r="J217" s="275" t="s">
        <v>842</v>
      </c>
      <c r="K217" s="287"/>
      <c r="L217" s="287"/>
      <c r="M217" s="287"/>
      <c r="N217" s="287"/>
      <c r="O217" s="287"/>
      <c r="P217" s="287"/>
      <c r="Q217" s="287"/>
      <c r="R217" s="276"/>
    </row>
    <row r="218" spans="1:18" ht="13.5" customHeight="1">
      <c r="A218" s="290" t="s">
        <v>367</v>
      </c>
      <c r="B218" s="292" t="s">
        <v>368</v>
      </c>
      <c r="C218" s="283" t="s">
        <v>369</v>
      </c>
      <c r="D218" s="283"/>
      <c r="E218" s="283"/>
      <c r="F218" s="294" t="s">
        <v>370</v>
      </c>
      <c r="G218" s="294" t="s">
        <v>371</v>
      </c>
      <c r="H218" s="305" t="s">
        <v>372</v>
      </c>
      <c r="I218" s="288" t="s">
        <v>373</v>
      </c>
      <c r="J218" s="290" t="s">
        <v>367</v>
      </c>
      <c r="K218" s="292" t="s">
        <v>368</v>
      </c>
      <c r="L218" s="283" t="s">
        <v>369</v>
      </c>
      <c r="M218" s="283"/>
      <c r="N218" s="283"/>
      <c r="O218" s="294" t="s">
        <v>370</v>
      </c>
      <c r="P218" s="294" t="s">
        <v>371</v>
      </c>
      <c r="Q218" s="305" t="s">
        <v>372</v>
      </c>
      <c r="R218" s="288" t="s">
        <v>373</v>
      </c>
    </row>
    <row r="219" spans="1:18" ht="24.75" customHeight="1">
      <c r="A219" s="291"/>
      <c r="B219" s="293"/>
      <c r="C219" s="51" t="s">
        <v>374</v>
      </c>
      <c r="D219" s="51" t="s">
        <v>375</v>
      </c>
      <c r="E219" s="51" t="s">
        <v>376</v>
      </c>
      <c r="F219" s="295"/>
      <c r="G219" s="295"/>
      <c r="H219" s="306"/>
      <c r="I219" s="289"/>
      <c r="J219" s="291"/>
      <c r="K219" s="293"/>
      <c r="L219" s="51" t="s">
        <v>374</v>
      </c>
      <c r="M219" s="51" t="s">
        <v>375</v>
      </c>
      <c r="N219" s="51" t="s">
        <v>503</v>
      </c>
      <c r="O219" s="295"/>
      <c r="P219" s="295"/>
      <c r="Q219" s="306"/>
      <c r="R219" s="289"/>
    </row>
    <row r="220" spans="1:18" ht="13.5" customHeight="1">
      <c r="A220" s="104" t="s">
        <v>504</v>
      </c>
      <c r="B220" s="187" t="s">
        <v>505</v>
      </c>
      <c r="C220" s="101">
        <v>90</v>
      </c>
      <c r="D220" s="101"/>
      <c r="E220" s="101">
        <v>6</v>
      </c>
      <c r="F220" s="101"/>
      <c r="G220" s="60"/>
      <c r="H220" s="101">
        <v>96</v>
      </c>
      <c r="I220" s="90">
        <v>6</v>
      </c>
      <c r="J220" s="104" t="s">
        <v>506</v>
      </c>
      <c r="K220" s="187" t="s">
        <v>507</v>
      </c>
      <c r="L220" s="101">
        <v>90</v>
      </c>
      <c r="M220" s="101"/>
      <c r="N220" s="101">
        <v>6</v>
      </c>
      <c r="O220" s="101"/>
      <c r="P220" s="60"/>
      <c r="Q220" s="101">
        <v>96</v>
      </c>
      <c r="R220" s="90">
        <v>6</v>
      </c>
    </row>
    <row r="221" spans="1:18" ht="13.5" customHeight="1">
      <c r="A221" s="104" t="s">
        <v>508</v>
      </c>
      <c r="B221" s="98" t="s">
        <v>509</v>
      </c>
      <c r="C221" s="88">
        <v>48</v>
      </c>
      <c r="D221" s="61"/>
      <c r="E221" s="88">
        <v>8</v>
      </c>
      <c r="F221" s="61"/>
      <c r="G221" s="88"/>
      <c r="H221" s="61">
        <v>56</v>
      </c>
      <c r="I221" s="90">
        <v>3.5</v>
      </c>
      <c r="J221" s="104" t="s">
        <v>508</v>
      </c>
      <c r="K221" s="98" t="s">
        <v>509</v>
      </c>
      <c r="L221" s="88">
        <v>48</v>
      </c>
      <c r="M221" s="61"/>
      <c r="N221" s="88">
        <v>8</v>
      </c>
      <c r="O221" s="61"/>
      <c r="P221" s="88"/>
      <c r="Q221" s="61">
        <v>56</v>
      </c>
      <c r="R221" s="90">
        <v>3.5</v>
      </c>
    </row>
    <row r="222" spans="1:18" ht="13.5" customHeight="1">
      <c r="A222" s="104" t="s">
        <v>510</v>
      </c>
      <c r="B222" s="98" t="s">
        <v>511</v>
      </c>
      <c r="C222" s="88">
        <v>28</v>
      </c>
      <c r="D222" s="61"/>
      <c r="E222" s="88">
        <v>4</v>
      </c>
      <c r="F222" s="61"/>
      <c r="G222" s="88"/>
      <c r="H222" s="61">
        <v>32</v>
      </c>
      <c r="I222" s="90">
        <v>2</v>
      </c>
      <c r="J222" s="104" t="s">
        <v>510</v>
      </c>
      <c r="K222" s="98" t="s">
        <v>511</v>
      </c>
      <c r="L222" s="88">
        <v>28</v>
      </c>
      <c r="M222" s="61"/>
      <c r="N222" s="88">
        <v>4</v>
      </c>
      <c r="O222" s="61"/>
      <c r="P222" s="88"/>
      <c r="Q222" s="61">
        <v>32</v>
      </c>
      <c r="R222" s="90">
        <v>2</v>
      </c>
    </row>
    <row r="223" spans="1:18" ht="13.5" customHeight="1">
      <c r="A223" s="104" t="s">
        <v>512</v>
      </c>
      <c r="B223" s="107" t="s">
        <v>513</v>
      </c>
      <c r="C223" s="88">
        <v>56</v>
      </c>
      <c r="D223" s="88"/>
      <c r="E223" s="88"/>
      <c r="F223" s="88"/>
      <c r="G223" s="60"/>
      <c r="H223" s="88">
        <v>56</v>
      </c>
      <c r="I223" s="90">
        <v>3.5</v>
      </c>
      <c r="J223" s="104" t="s">
        <v>512</v>
      </c>
      <c r="K223" s="107" t="s">
        <v>513</v>
      </c>
      <c r="L223" s="88">
        <v>56</v>
      </c>
      <c r="M223" s="88"/>
      <c r="N223" s="88"/>
      <c r="O223" s="88"/>
      <c r="P223" s="60"/>
      <c r="Q223" s="88">
        <v>56</v>
      </c>
      <c r="R223" s="90">
        <v>3.5</v>
      </c>
    </row>
    <row r="224" spans="1:18" ht="13.5" customHeight="1">
      <c r="A224" s="104" t="s">
        <v>514</v>
      </c>
      <c r="B224" s="98" t="s">
        <v>515</v>
      </c>
      <c r="C224" s="88">
        <v>56</v>
      </c>
      <c r="D224" s="88"/>
      <c r="E224" s="88"/>
      <c r="F224" s="88"/>
      <c r="G224" s="88"/>
      <c r="H224" s="88">
        <v>56</v>
      </c>
      <c r="I224" s="90">
        <v>3.5</v>
      </c>
      <c r="J224" s="104" t="s">
        <v>514</v>
      </c>
      <c r="K224" s="98" t="s">
        <v>515</v>
      </c>
      <c r="L224" s="88">
        <v>56</v>
      </c>
      <c r="M224" s="88"/>
      <c r="N224" s="88"/>
      <c r="O224" s="88"/>
      <c r="P224" s="88"/>
      <c r="Q224" s="88">
        <v>56</v>
      </c>
      <c r="R224" s="90">
        <v>3.5</v>
      </c>
    </row>
    <row r="225" spans="1:18" ht="13.5" customHeight="1">
      <c r="A225" s="104" t="s">
        <v>516</v>
      </c>
      <c r="B225" s="98" t="s">
        <v>517</v>
      </c>
      <c r="C225" s="88">
        <v>32</v>
      </c>
      <c r="D225" s="88"/>
      <c r="E225" s="88"/>
      <c r="F225" s="88"/>
      <c r="G225" s="88"/>
      <c r="H225" s="88">
        <v>32</v>
      </c>
      <c r="I225" s="90">
        <v>2</v>
      </c>
      <c r="J225" s="104" t="s">
        <v>518</v>
      </c>
      <c r="K225" s="198" t="s">
        <v>519</v>
      </c>
      <c r="L225" s="101">
        <v>30</v>
      </c>
      <c r="M225" s="101"/>
      <c r="N225" s="105">
        <v>6</v>
      </c>
      <c r="O225" s="101">
        <v>4</v>
      </c>
      <c r="P225" s="105"/>
      <c r="Q225" s="88">
        <v>40</v>
      </c>
      <c r="R225" s="90">
        <v>2.5</v>
      </c>
    </row>
    <row r="226" spans="1:18" ht="13.5" customHeight="1">
      <c r="A226" s="104" t="s">
        <v>518</v>
      </c>
      <c r="B226" s="198" t="s">
        <v>519</v>
      </c>
      <c r="C226" s="101">
        <v>30</v>
      </c>
      <c r="D226" s="101"/>
      <c r="E226" s="105">
        <v>6</v>
      </c>
      <c r="F226" s="101">
        <v>4</v>
      </c>
      <c r="G226" s="105"/>
      <c r="H226" s="88">
        <v>40</v>
      </c>
      <c r="I226" s="90">
        <v>2.5</v>
      </c>
      <c r="J226" s="104" t="s">
        <v>521</v>
      </c>
      <c r="K226" s="198" t="s">
        <v>522</v>
      </c>
      <c r="L226" s="101">
        <v>88</v>
      </c>
      <c r="M226" s="101"/>
      <c r="N226" s="105">
        <v>24</v>
      </c>
      <c r="O226" s="101">
        <v>8</v>
      </c>
      <c r="P226" s="105"/>
      <c r="Q226" s="88">
        <v>120</v>
      </c>
      <c r="R226" s="90">
        <v>7.5</v>
      </c>
    </row>
    <row r="227" spans="1:18" ht="13.5" customHeight="1">
      <c r="A227" s="104" t="s">
        <v>916</v>
      </c>
      <c r="B227" s="345" t="s">
        <v>1186</v>
      </c>
      <c r="C227" s="101">
        <v>8</v>
      </c>
      <c r="D227" s="101"/>
      <c r="E227" s="105">
        <v>8</v>
      </c>
      <c r="F227" s="101"/>
      <c r="G227" s="105"/>
      <c r="H227" s="88">
        <v>16</v>
      </c>
      <c r="I227" s="90">
        <v>0.5</v>
      </c>
      <c r="J227" s="104" t="s">
        <v>916</v>
      </c>
      <c r="K227" s="345" t="s">
        <v>1186</v>
      </c>
      <c r="L227" s="101">
        <v>8</v>
      </c>
      <c r="M227" s="101"/>
      <c r="N227" s="105">
        <v>8</v>
      </c>
      <c r="O227" s="101"/>
      <c r="P227" s="105"/>
      <c r="Q227" s="88">
        <v>16</v>
      </c>
      <c r="R227" s="90">
        <v>0.5</v>
      </c>
    </row>
    <row r="228" spans="1:18" ht="13.5" customHeight="1">
      <c r="A228" s="104"/>
      <c r="B228" s="345"/>
      <c r="C228" s="79"/>
      <c r="D228" s="79"/>
      <c r="E228" s="78"/>
      <c r="F228" s="79"/>
      <c r="G228" s="78"/>
      <c r="H228" s="92"/>
      <c r="I228" s="90"/>
      <c r="J228" s="104"/>
      <c r="K228" s="345"/>
      <c r="L228" s="79"/>
      <c r="M228" s="79"/>
      <c r="N228" s="78"/>
      <c r="O228" s="79"/>
      <c r="P228" s="78"/>
      <c r="Q228" s="92"/>
      <c r="R228" s="90"/>
    </row>
    <row r="229" spans="1:18" ht="13.5" customHeight="1">
      <c r="A229" s="104"/>
      <c r="B229" s="76" t="s">
        <v>7</v>
      </c>
      <c r="C229" s="79">
        <v>3</v>
      </c>
      <c r="D229" s="79"/>
      <c r="E229" s="78"/>
      <c r="F229" s="79"/>
      <c r="G229" s="78"/>
      <c r="H229" s="92">
        <v>3</v>
      </c>
      <c r="I229" s="90"/>
      <c r="J229" s="104"/>
      <c r="K229" s="76" t="s">
        <v>7</v>
      </c>
      <c r="L229" s="79">
        <v>3</v>
      </c>
      <c r="M229" s="79"/>
      <c r="N229" s="78"/>
      <c r="O229" s="79"/>
      <c r="P229" s="78"/>
      <c r="Q229" s="92">
        <v>3</v>
      </c>
      <c r="R229" s="90"/>
    </row>
    <row r="230" spans="1:18" ht="13.5" customHeight="1">
      <c r="A230" s="104"/>
      <c r="B230" s="76"/>
      <c r="C230" s="79"/>
      <c r="D230" s="79"/>
      <c r="E230" s="78"/>
      <c r="F230" s="79"/>
      <c r="G230" s="78"/>
      <c r="H230" s="92"/>
      <c r="I230" s="90"/>
      <c r="J230" s="104"/>
      <c r="K230" s="76"/>
      <c r="L230" s="79"/>
      <c r="M230" s="79"/>
      <c r="N230" s="78"/>
      <c r="O230" s="79"/>
      <c r="P230" s="78"/>
      <c r="Q230" s="92"/>
      <c r="R230" s="90"/>
    </row>
    <row r="231" spans="1:18" ht="13.5" customHeight="1">
      <c r="A231" s="104"/>
      <c r="B231" s="76"/>
      <c r="C231" s="79"/>
      <c r="D231" s="79"/>
      <c r="E231" s="78"/>
      <c r="F231" s="79"/>
      <c r="G231" s="78"/>
      <c r="H231" s="92"/>
      <c r="I231" s="90"/>
      <c r="J231" s="104"/>
      <c r="K231" s="173"/>
      <c r="L231" s="79"/>
      <c r="M231" s="79"/>
      <c r="N231" s="78"/>
      <c r="O231" s="79"/>
      <c r="P231" s="78"/>
      <c r="Q231" s="92"/>
      <c r="R231" s="199"/>
    </row>
    <row r="232" spans="1:18" ht="13.5" customHeight="1">
      <c r="A232" s="104"/>
      <c r="B232" s="76"/>
      <c r="C232" s="79"/>
      <c r="D232" s="79"/>
      <c r="E232" s="78"/>
      <c r="F232" s="79"/>
      <c r="G232" s="78"/>
      <c r="H232" s="92"/>
      <c r="I232" s="90"/>
      <c r="J232" s="104"/>
      <c r="K232" s="173"/>
      <c r="L232" s="79"/>
      <c r="M232" s="79"/>
      <c r="N232" s="78"/>
      <c r="O232" s="79"/>
      <c r="P232" s="78"/>
      <c r="Q232" s="92"/>
      <c r="R232" s="199"/>
    </row>
    <row r="233" spans="1:18" ht="13.5" customHeight="1">
      <c r="A233" s="71"/>
      <c r="B233" s="76"/>
      <c r="C233" s="79"/>
      <c r="D233" s="79"/>
      <c r="E233" s="78"/>
      <c r="F233" s="79"/>
      <c r="G233" s="78"/>
      <c r="H233" s="92"/>
      <c r="I233" s="90"/>
      <c r="J233" s="71"/>
      <c r="K233" s="107"/>
      <c r="L233" s="88"/>
      <c r="M233" s="88"/>
      <c r="N233" s="88"/>
      <c r="O233" s="88"/>
      <c r="P233" s="60"/>
      <c r="Q233" s="88"/>
      <c r="R233" s="199"/>
    </row>
    <row r="234" spans="1:18" ht="13.5" customHeight="1">
      <c r="A234" s="275" t="s">
        <v>523</v>
      </c>
      <c r="B234" s="276"/>
      <c r="C234" s="47">
        <f>SUM(C220:C233)</f>
        <v>351</v>
      </c>
      <c r="D234" s="47"/>
      <c r="E234" s="47">
        <f>SUM(E220:E232)</f>
        <v>32</v>
      </c>
      <c r="F234" s="47"/>
      <c r="G234" s="47"/>
      <c r="H234" s="47">
        <f>SUM(H220:H233)</f>
        <v>387</v>
      </c>
      <c r="I234" s="174">
        <f>SUM(I220:I232)</f>
        <v>23.5</v>
      </c>
      <c r="J234" s="275" t="s">
        <v>523</v>
      </c>
      <c r="K234" s="276"/>
      <c r="L234" s="47">
        <f>SUM(L220:L233)</f>
        <v>407</v>
      </c>
      <c r="M234" s="47"/>
      <c r="N234" s="47">
        <f>SUM(N220:N233)</f>
        <v>56</v>
      </c>
      <c r="O234" s="47">
        <f>SUM(O220:O233)</f>
        <v>12</v>
      </c>
      <c r="P234" s="47"/>
      <c r="Q234" s="47">
        <f>SUM(Q220:Q233)</f>
        <v>475</v>
      </c>
      <c r="R234" s="174">
        <f>SUM(R220:R233)</f>
        <v>29</v>
      </c>
    </row>
    <row r="235" spans="1:18" ht="13.5" customHeight="1">
      <c r="A235" s="275" t="s">
        <v>524</v>
      </c>
      <c r="B235" s="276"/>
      <c r="C235" s="275">
        <f>SUM(C234:E234)</f>
        <v>383</v>
      </c>
      <c r="D235" s="287"/>
      <c r="E235" s="276"/>
      <c r="F235" s="47"/>
      <c r="G235" s="47"/>
      <c r="H235" s="47">
        <f>SUM(C235:G235)</f>
        <v>383</v>
      </c>
      <c r="I235" s="174">
        <f>SUM(I220:I229)</f>
        <v>23.5</v>
      </c>
      <c r="J235" s="275" t="s">
        <v>524</v>
      </c>
      <c r="K235" s="276"/>
      <c r="L235" s="275">
        <f>SUM(L234:N234)</f>
        <v>463</v>
      </c>
      <c r="M235" s="287"/>
      <c r="N235" s="276"/>
      <c r="O235" s="47">
        <v>14</v>
      </c>
      <c r="P235" s="47"/>
      <c r="Q235" s="47">
        <f>SUM(L235:P235)</f>
        <v>477</v>
      </c>
      <c r="R235" s="174">
        <f>SUM(R220:R233)</f>
        <v>29</v>
      </c>
    </row>
    <row r="236" spans="1:18" ht="13.5" customHeight="1">
      <c r="A236" s="311" t="s">
        <v>525</v>
      </c>
      <c r="B236" s="312"/>
      <c r="C236" s="312"/>
      <c r="D236" s="316">
        <v>2</v>
      </c>
      <c r="E236" s="255"/>
      <c r="F236" s="65"/>
      <c r="G236" s="65"/>
      <c r="H236" s="47">
        <f>H235+16*D236</f>
        <v>415</v>
      </c>
      <c r="I236" s="174">
        <f>I235+D236</f>
        <v>25.5</v>
      </c>
      <c r="J236" s="311" t="s">
        <v>525</v>
      </c>
      <c r="K236" s="312"/>
      <c r="L236" s="312"/>
      <c r="M236" s="316">
        <v>2</v>
      </c>
      <c r="N236" s="255"/>
      <c r="O236" s="65"/>
      <c r="P236" s="65"/>
      <c r="Q236" s="47">
        <f>Q235+16*M236</f>
        <v>509</v>
      </c>
      <c r="R236" s="174">
        <f>R235+M236</f>
        <v>31</v>
      </c>
    </row>
    <row r="237" spans="1:18" ht="13.5" customHeight="1">
      <c r="A237" s="183"/>
      <c r="B237" s="184"/>
      <c r="C237" s="183"/>
      <c r="D237" s="185"/>
      <c r="E237" s="185"/>
      <c r="F237" s="58"/>
      <c r="G237" s="58"/>
      <c r="H237" s="201"/>
      <c r="I237" s="186"/>
      <c r="J237" s="183"/>
      <c r="K237" s="184"/>
      <c r="L237" s="183"/>
      <c r="M237" s="185"/>
      <c r="N237" s="185"/>
      <c r="O237" s="58"/>
      <c r="P237" s="58"/>
      <c r="Q237" s="58"/>
      <c r="R237" s="58"/>
    </row>
    <row r="238" spans="1:18" ht="16.5" customHeight="1">
      <c r="A238" s="193"/>
      <c r="B238" s="194"/>
      <c r="C238" s="193"/>
      <c r="D238" s="195"/>
      <c r="E238" s="195"/>
      <c r="F238" s="63"/>
      <c r="G238" s="63"/>
      <c r="H238" s="202"/>
      <c r="I238" s="196"/>
      <c r="J238" s="193"/>
      <c r="K238" s="194"/>
      <c r="L238" s="193"/>
      <c r="M238" s="195"/>
      <c r="N238" s="195"/>
      <c r="O238" s="63"/>
      <c r="P238" s="63"/>
      <c r="Q238" s="63"/>
      <c r="R238" s="63"/>
    </row>
    <row r="239" spans="1:18" ht="13.5" customHeight="1">
      <c r="A239" s="277" t="s">
        <v>244</v>
      </c>
      <c r="B239" s="278"/>
      <c r="C239" s="278"/>
      <c r="D239" s="278"/>
      <c r="E239" s="278"/>
      <c r="F239" s="278"/>
      <c r="G239" s="278"/>
      <c r="H239" s="278"/>
      <c r="I239" s="279"/>
      <c r="J239" s="277" t="s">
        <v>244</v>
      </c>
      <c r="K239" s="278"/>
      <c r="L239" s="278"/>
      <c r="M239" s="278"/>
      <c r="N239" s="278"/>
      <c r="O239" s="278"/>
      <c r="P239" s="278"/>
      <c r="Q239" s="278"/>
      <c r="R239" s="279"/>
    </row>
    <row r="240" spans="1:18" ht="13.5" customHeight="1">
      <c r="A240" s="280" t="s">
        <v>152</v>
      </c>
      <c r="B240" s="281"/>
      <c r="C240" s="281"/>
      <c r="D240" s="281"/>
      <c r="E240" s="281"/>
      <c r="F240" s="281"/>
      <c r="G240" s="281"/>
      <c r="H240" s="281"/>
      <c r="I240" s="282"/>
      <c r="J240" s="280" t="s">
        <v>526</v>
      </c>
      <c r="K240" s="281"/>
      <c r="L240" s="281"/>
      <c r="M240" s="281"/>
      <c r="N240" s="281"/>
      <c r="O240" s="281"/>
      <c r="P240" s="281"/>
      <c r="Q240" s="281"/>
      <c r="R240" s="282"/>
    </row>
    <row r="241" spans="1:18" ht="13.5" customHeight="1">
      <c r="A241" s="308" t="s">
        <v>419</v>
      </c>
      <c r="B241" s="309"/>
      <c r="C241" s="309"/>
      <c r="D241" s="309"/>
      <c r="E241" s="309"/>
      <c r="F241" s="309"/>
      <c r="G241" s="309"/>
      <c r="H241" s="309"/>
      <c r="I241" s="310"/>
      <c r="J241" s="308" t="s">
        <v>419</v>
      </c>
      <c r="K241" s="309"/>
      <c r="L241" s="309"/>
      <c r="M241" s="309"/>
      <c r="N241" s="309"/>
      <c r="O241" s="309"/>
      <c r="P241" s="309"/>
      <c r="Q241" s="309"/>
      <c r="R241" s="310"/>
    </row>
    <row r="242" spans="1:18" ht="13.5" customHeight="1">
      <c r="A242" s="275" t="s">
        <v>842</v>
      </c>
      <c r="B242" s="287"/>
      <c r="C242" s="287"/>
      <c r="D242" s="287"/>
      <c r="E242" s="287"/>
      <c r="F242" s="287"/>
      <c r="G242" s="287"/>
      <c r="H242" s="287"/>
      <c r="I242" s="276"/>
      <c r="J242" s="275" t="s">
        <v>842</v>
      </c>
      <c r="K242" s="287"/>
      <c r="L242" s="287"/>
      <c r="M242" s="287"/>
      <c r="N242" s="287"/>
      <c r="O242" s="287"/>
      <c r="P242" s="287"/>
      <c r="Q242" s="287"/>
      <c r="R242" s="276"/>
    </row>
    <row r="243" spans="1:18" ht="13.5" customHeight="1">
      <c r="A243" s="290" t="s">
        <v>367</v>
      </c>
      <c r="B243" s="292" t="s">
        <v>368</v>
      </c>
      <c r="C243" s="283" t="s">
        <v>369</v>
      </c>
      <c r="D243" s="283"/>
      <c r="E243" s="283"/>
      <c r="F243" s="294" t="s">
        <v>370</v>
      </c>
      <c r="G243" s="294" t="s">
        <v>371</v>
      </c>
      <c r="H243" s="305" t="s">
        <v>372</v>
      </c>
      <c r="I243" s="288" t="s">
        <v>373</v>
      </c>
      <c r="J243" s="290" t="s">
        <v>367</v>
      </c>
      <c r="K243" s="292" t="s">
        <v>368</v>
      </c>
      <c r="L243" s="283" t="s">
        <v>369</v>
      </c>
      <c r="M243" s="283"/>
      <c r="N243" s="283"/>
      <c r="O243" s="294" t="s">
        <v>370</v>
      </c>
      <c r="P243" s="294" t="s">
        <v>371</v>
      </c>
      <c r="Q243" s="305" t="s">
        <v>372</v>
      </c>
      <c r="R243" s="288" t="s">
        <v>373</v>
      </c>
    </row>
    <row r="244" spans="1:18" ht="23.25" customHeight="1">
      <c r="A244" s="291"/>
      <c r="B244" s="293"/>
      <c r="C244" s="51" t="s">
        <v>374</v>
      </c>
      <c r="D244" s="51" t="s">
        <v>375</v>
      </c>
      <c r="E244" s="51" t="s">
        <v>376</v>
      </c>
      <c r="F244" s="295"/>
      <c r="G244" s="295"/>
      <c r="H244" s="306"/>
      <c r="I244" s="289"/>
      <c r="J244" s="291"/>
      <c r="K244" s="293"/>
      <c r="L244" s="51" t="s">
        <v>374</v>
      </c>
      <c r="M244" s="51" t="s">
        <v>375</v>
      </c>
      <c r="N244" s="51" t="s">
        <v>376</v>
      </c>
      <c r="O244" s="295"/>
      <c r="P244" s="295"/>
      <c r="Q244" s="306"/>
      <c r="R244" s="289"/>
    </row>
    <row r="245" spans="1:18" ht="13.5" customHeight="1">
      <c r="A245" s="104" t="s">
        <v>1148</v>
      </c>
      <c r="B245" s="107" t="s">
        <v>1149</v>
      </c>
      <c r="C245" s="88">
        <v>48</v>
      </c>
      <c r="D245" s="61"/>
      <c r="E245" s="88"/>
      <c r="F245" s="61"/>
      <c r="G245" s="101"/>
      <c r="H245" s="61">
        <f aca="true" t="shared" si="4" ref="H245:H250">SUM(C245:G245)</f>
        <v>48</v>
      </c>
      <c r="I245" s="103">
        <f aca="true" t="shared" si="5" ref="I245:I250">H245/16</f>
        <v>3</v>
      </c>
      <c r="J245" s="104" t="s">
        <v>527</v>
      </c>
      <c r="K245" s="107" t="s">
        <v>528</v>
      </c>
      <c r="L245" s="88">
        <v>68</v>
      </c>
      <c r="M245" s="61"/>
      <c r="N245" s="88">
        <v>44</v>
      </c>
      <c r="O245" s="61">
        <v>8</v>
      </c>
      <c r="P245" s="101"/>
      <c r="Q245" s="61">
        <f aca="true" t="shared" si="6" ref="Q245:Q250">SUM(L245:P245)</f>
        <v>120</v>
      </c>
      <c r="R245" s="103">
        <v>7.5</v>
      </c>
    </row>
    <row r="246" spans="1:18" ht="13.5" customHeight="1">
      <c r="A246" s="104" t="s">
        <v>527</v>
      </c>
      <c r="B246" s="107" t="s">
        <v>528</v>
      </c>
      <c r="C246" s="88">
        <v>68</v>
      </c>
      <c r="D246" s="61"/>
      <c r="E246" s="88">
        <v>44</v>
      </c>
      <c r="F246" s="61">
        <v>8</v>
      </c>
      <c r="G246" s="101"/>
      <c r="H246" s="61">
        <f t="shared" si="4"/>
        <v>120</v>
      </c>
      <c r="I246" s="103">
        <f t="shared" si="5"/>
        <v>7.5</v>
      </c>
      <c r="J246" s="104" t="s">
        <v>531</v>
      </c>
      <c r="K246" s="107" t="s">
        <v>532</v>
      </c>
      <c r="L246" s="88">
        <v>46</v>
      </c>
      <c r="M246" s="61"/>
      <c r="N246" s="88"/>
      <c r="O246" s="61">
        <v>2</v>
      </c>
      <c r="P246" s="88"/>
      <c r="Q246" s="61">
        <f t="shared" si="6"/>
        <v>48</v>
      </c>
      <c r="R246" s="162">
        <v>3</v>
      </c>
    </row>
    <row r="247" spans="1:18" ht="13.5" customHeight="1">
      <c r="A247" s="104" t="s">
        <v>529</v>
      </c>
      <c r="B247" s="107" t="s">
        <v>530</v>
      </c>
      <c r="C247" s="88">
        <v>46</v>
      </c>
      <c r="D247" s="61"/>
      <c r="E247" s="88"/>
      <c r="F247" s="88">
        <v>2</v>
      </c>
      <c r="G247" s="88"/>
      <c r="H247" s="61">
        <f t="shared" si="4"/>
        <v>48</v>
      </c>
      <c r="I247" s="103">
        <f t="shared" si="5"/>
        <v>3</v>
      </c>
      <c r="J247" s="104" t="s">
        <v>535</v>
      </c>
      <c r="K247" s="98" t="s">
        <v>536</v>
      </c>
      <c r="L247" s="88">
        <v>46</v>
      </c>
      <c r="M247" s="61"/>
      <c r="N247" s="88">
        <v>38</v>
      </c>
      <c r="O247" s="61">
        <v>4</v>
      </c>
      <c r="P247" s="88"/>
      <c r="Q247" s="61">
        <f t="shared" si="6"/>
        <v>88</v>
      </c>
      <c r="R247" s="162">
        <v>3</v>
      </c>
    </row>
    <row r="248" spans="1:18" ht="13.5" customHeight="1">
      <c r="A248" s="86" t="s">
        <v>533</v>
      </c>
      <c r="B248" s="98" t="s">
        <v>534</v>
      </c>
      <c r="C248" s="62">
        <v>46</v>
      </c>
      <c r="D248" s="61"/>
      <c r="E248" s="88">
        <v>54</v>
      </c>
      <c r="F248" s="88">
        <v>4</v>
      </c>
      <c r="G248" s="88"/>
      <c r="H248" s="61">
        <f t="shared" si="4"/>
        <v>104</v>
      </c>
      <c r="I248" s="103">
        <f t="shared" si="5"/>
        <v>6.5</v>
      </c>
      <c r="J248" s="104" t="s">
        <v>539</v>
      </c>
      <c r="K248" s="98" t="s">
        <v>540</v>
      </c>
      <c r="L248" s="62">
        <v>40</v>
      </c>
      <c r="M248" s="61"/>
      <c r="N248" s="88">
        <v>36</v>
      </c>
      <c r="O248" s="61">
        <v>4</v>
      </c>
      <c r="P248" s="88"/>
      <c r="Q248" s="61">
        <f t="shared" si="6"/>
        <v>80</v>
      </c>
      <c r="R248" s="103">
        <v>5</v>
      </c>
    </row>
    <row r="249" spans="1:18" ht="13.5" customHeight="1">
      <c r="A249" s="104" t="s">
        <v>537</v>
      </c>
      <c r="B249" s="107" t="s">
        <v>538</v>
      </c>
      <c r="C249" s="88">
        <v>38</v>
      </c>
      <c r="D249" s="61"/>
      <c r="E249" s="88">
        <v>16</v>
      </c>
      <c r="F249" s="61">
        <v>2</v>
      </c>
      <c r="G249" s="101"/>
      <c r="H249" s="61">
        <f t="shared" si="4"/>
        <v>56</v>
      </c>
      <c r="I249" s="103">
        <f t="shared" si="5"/>
        <v>3.5</v>
      </c>
      <c r="J249" s="104" t="s">
        <v>537</v>
      </c>
      <c r="K249" s="107" t="s">
        <v>538</v>
      </c>
      <c r="L249" s="88">
        <v>38</v>
      </c>
      <c r="M249" s="61"/>
      <c r="N249" s="88">
        <v>16</v>
      </c>
      <c r="O249" s="61">
        <v>2</v>
      </c>
      <c r="P249" s="101"/>
      <c r="Q249" s="61">
        <f t="shared" si="6"/>
        <v>56</v>
      </c>
      <c r="R249" s="103">
        <v>3.5</v>
      </c>
    </row>
    <row r="250" spans="1:18" ht="13.5" customHeight="1">
      <c r="A250" s="104" t="s">
        <v>541</v>
      </c>
      <c r="B250" s="107" t="s">
        <v>542</v>
      </c>
      <c r="C250" s="88">
        <v>46</v>
      </c>
      <c r="D250" s="61"/>
      <c r="E250" s="88">
        <v>46</v>
      </c>
      <c r="F250" s="61">
        <v>4</v>
      </c>
      <c r="G250" s="101"/>
      <c r="H250" s="61">
        <f t="shared" si="4"/>
        <v>96</v>
      </c>
      <c r="I250" s="103">
        <f t="shared" si="5"/>
        <v>6</v>
      </c>
      <c r="J250" s="86"/>
      <c r="K250" s="76" t="s">
        <v>359</v>
      </c>
      <c r="L250" s="79">
        <v>3</v>
      </c>
      <c r="M250" s="79"/>
      <c r="N250" s="78"/>
      <c r="O250" s="79"/>
      <c r="P250" s="78"/>
      <c r="Q250" s="88">
        <f t="shared" si="6"/>
        <v>3</v>
      </c>
      <c r="R250" s="90"/>
    </row>
    <row r="251" spans="1:18" ht="13.5" customHeight="1">
      <c r="A251" s="104"/>
      <c r="B251" s="76" t="s">
        <v>7</v>
      </c>
      <c r="C251" s="79">
        <v>3</v>
      </c>
      <c r="D251" s="79"/>
      <c r="E251" s="78"/>
      <c r="F251" s="79"/>
      <c r="G251" s="78"/>
      <c r="H251" s="92">
        <v>3</v>
      </c>
      <c r="I251" s="90"/>
      <c r="J251" s="104"/>
      <c r="K251" s="107"/>
      <c r="L251" s="88"/>
      <c r="M251" s="61"/>
      <c r="N251" s="88"/>
      <c r="O251" s="61"/>
      <c r="P251" s="101"/>
      <c r="Q251" s="61"/>
      <c r="R251" s="103"/>
    </row>
    <row r="252" spans="1:18" ht="13.5" customHeight="1">
      <c r="A252" s="86"/>
      <c r="B252" s="98"/>
      <c r="C252" s="62"/>
      <c r="D252" s="61"/>
      <c r="E252" s="88"/>
      <c r="F252" s="61"/>
      <c r="G252" s="88"/>
      <c r="H252" s="61"/>
      <c r="I252" s="203"/>
      <c r="J252" s="104"/>
      <c r="K252" s="98"/>
      <c r="L252" s="88"/>
      <c r="M252" s="88"/>
      <c r="N252" s="88"/>
      <c r="O252" s="88"/>
      <c r="P252" s="88"/>
      <c r="Q252" s="88"/>
      <c r="R252" s="90"/>
    </row>
    <row r="253" spans="1:18" ht="13.5" customHeight="1">
      <c r="A253" s="104"/>
      <c r="B253" s="107"/>
      <c r="C253" s="88"/>
      <c r="D253" s="61"/>
      <c r="E253" s="88"/>
      <c r="F253" s="61"/>
      <c r="G253" s="88"/>
      <c r="H253" s="61"/>
      <c r="I253" s="162"/>
      <c r="J253" s="104"/>
      <c r="K253" s="98"/>
      <c r="L253" s="88"/>
      <c r="M253" s="88"/>
      <c r="N253" s="88"/>
      <c r="O253" s="88"/>
      <c r="P253" s="88"/>
      <c r="Q253" s="88"/>
      <c r="R253" s="90"/>
    </row>
    <row r="254" spans="1:18" ht="13.5" customHeight="1">
      <c r="A254" s="104"/>
      <c r="B254" s="107"/>
      <c r="C254" s="88"/>
      <c r="D254" s="61"/>
      <c r="E254" s="88"/>
      <c r="F254" s="61"/>
      <c r="G254" s="88"/>
      <c r="H254" s="61"/>
      <c r="I254" s="162"/>
      <c r="J254" s="104"/>
      <c r="K254" s="98"/>
      <c r="L254" s="88"/>
      <c r="M254" s="88"/>
      <c r="N254" s="88"/>
      <c r="O254" s="88"/>
      <c r="P254" s="88"/>
      <c r="Q254" s="88"/>
      <c r="R254" s="90"/>
    </row>
    <row r="255" spans="1:18" ht="13.5" customHeight="1">
      <c r="A255" s="104"/>
      <c r="B255" s="107"/>
      <c r="C255" s="88"/>
      <c r="D255" s="61"/>
      <c r="E255" s="88"/>
      <c r="F255" s="61"/>
      <c r="G255" s="101"/>
      <c r="H255" s="61"/>
      <c r="I255" s="103"/>
      <c r="J255" s="104"/>
      <c r="K255" s="98"/>
      <c r="L255" s="88"/>
      <c r="M255" s="88"/>
      <c r="N255" s="88"/>
      <c r="O255" s="88"/>
      <c r="P255" s="88"/>
      <c r="Q255" s="88"/>
      <c r="R255" s="90"/>
    </row>
    <row r="256" spans="1:18" ht="13.5" customHeight="1">
      <c r="A256" s="86"/>
      <c r="B256" s="98"/>
      <c r="C256" s="62"/>
      <c r="D256" s="61"/>
      <c r="E256" s="88"/>
      <c r="F256" s="61"/>
      <c r="G256" s="88"/>
      <c r="H256" s="61"/>
      <c r="I256" s="203"/>
      <c r="J256" s="104"/>
      <c r="K256" s="187"/>
      <c r="L256" s="88"/>
      <c r="M256" s="88"/>
      <c r="N256" s="88"/>
      <c r="O256" s="88"/>
      <c r="P256" s="88"/>
      <c r="Q256" s="88"/>
      <c r="R256" s="90"/>
    </row>
    <row r="257" spans="1:18" ht="13.5" customHeight="1">
      <c r="A257" s="86"/>
      <c r="B257" s="98"/>
      <c r="C257" s="62"/>
      <c r="D257" s="61"/>
      <c r="E257" s="88"/>
      <c r="F257" s="61"/>
      <c r="G257" s="88"/>
      <c r="H257" s="61"/>
      <c r="I257" s="90"/>
      <c r="J257" s="104"/>
      <c r="K257" s="187"/>
      <c r="L257" s="88"/>
      <c r="M257" s="88"/>
      <c r="N257" s="88"/>
      <c r="O257" s="88"/>
      <c r="P257" s="88"/>
      <c r="Q257" s="88"/>
      <c r="R257" s="90"/>
    </row>
    <row r="258" spans="1:18" ht="13.5" customHeight="1">
      <c r="A258" s="275" t="s">
        <v>360</v>
      </c>
      <c r="B258" s="276"/>
      <c r="C258" s="47">
        <f>SUM(C245:C257)</f>
        <v>295</v>
      </c>
      <c r="D258" s="47"/>
      <c r="E258" s="47">
        <f>SUM(E245:E257)</f>
        <v>160</v>
      </c>
      <c r="F258" s="47">
        <f>SUM(F245:F257)</f>
        <v>20</v>
      </c>
      <c r="G258" s="47"/>
      <c r="H258" s="47">
        <f>SUM(H245:H257)</f>
        <v>475</v>
      </c>
      <c r="I258" s="96">
        <f>SUM(I245:I257)</f>
        <v>29.5</v>
      </c>
      <c r="J258" s="275" t="s">
        <v>360</v>
      </c>
      <c r="K258" s="276"/>
      <c r="L258" s="47">
        <f>SUM(L245:L257)</f>
        <v>241</v>
      </c>
      <c r="M258" s="47"/>
      <c r="N258" s="47">
        <f>SUM(N245:N257)</f>
        <v>134</v>
      </c>
      <c r="O258" s="47">
        <f>SUM(O245:O257)</f>
        <v>20</v>
      </c>
      <c r="P258" s="47"/>
      <c r="Q258" s="47">
        <f>SUM(Q245:Q257)</f>
        <v>395</v>
      </c>
      <c r="R258" s="48">
        <f>SUM(R245:R257)</f>
        <v>22</v>
      </c>
    </row>
    <row r="259" spans="1:18" ht="13.5" customHeight="1">
      <c r="A259" s="275" t="s">
        <v>361</v>
      </c>
      <c r="B259" s="276"/>
      <c r="C259" s="275">
        <f>SUM(C258:E258)</f>
        <v>455</v>
      </c>
      <c r="D259" s="287"/>
      <c r="E259" s="276"/>
      <c r="F259" s="47">
        <f>SUM(F245:F252)</f>
        <v>20</v>
      </c>
      <c r="G259" s="47"/>
      <c r="H259" s="47">
        <f>SUM(C259:G259)</f>
        <v>475</v>
      </c>
      <c r="I259" s="96">
        <f>SUM(I245:I257)</f>
        <v>29.5</v>
      </c>
      <c r="J259" s="275" t="s">
        <v>361</v>
      </c>
      <c r="K259" s="276"/>
      <c r="L259" s="275">
        <f>SUM(L258:N258)</f>
        <v>375</v>
      </c>
      <c r="M259" s="287"/>
      <c r="N259" s="276"/>
      <c r="O259" s="47">
        <f>SUM(O243:O257)</f>
        <v>20</v>
      </c>
      <c r="P259" s="47"/>
      <c r="Q259" s="47">
        <f>SUM(L259:P259)</f>
        <v>395</v>
      </c>
      <c r="R259" s="48">
        <f>SUM(R245:R257)</f>
        <v>22</v>
      </c>
    </row>
    <row r="260" spans="1:18" ht="13.5" customHeight="1">
      <c r="A260" s="311" t="s">
        <v>362</v>
      </c>
      <c r="B260" s="312"/>
      <c r="C260" s="312"/>
      <c r="D260" s="353">
        <v>4</v>
      </c>
      <c r="E260" s="353"/>
      <c r="F260" s="65"/>
      <c r="G260" s="65"/>
      <c r="H260" s="47">
        <f>H259+16*D260</f>
        <v>539</v>
      </c>
      <c r="I260" s="204">
        <f>SUM(D260+I259)</f>
        <v>33.5</v>
      </c>
      <c r="J260" s="311" t="s">
        <v>362</v>
      </c>
      <c r="K260" s="312"/>
      <c r="L260" s="312"/>
      <c r="M260" s="353">
        <v>4</v>
      </c>
      <c r="N260" s="353"/>
      <c r="O260" s="65"/>
      <c r="P260" s="65"/>
      <c r="Q260" s="47">
        <f>Q259+16*M260</f>
        <v>459</v>
      </c>
      <c r="R260" s="48">
        <f>R259+M260</f>
        <v>26</v>
      </c>
    </row>
    <row r="261" spans="1:18" ht="13.5" customHeight="1">
      <c r="A261" s="277" t="s">
        <v>244</v>
      </c>
      <c r="B261" s="278"/>
      <c r="C261" s="278"/>
      <c r="D261" s="278"/>
      <c r="E261" s="278"/>
      <c r="F261" s="278"/>
      <c r="G261" s="278"/>
      <c r="H261" s="278"/>
      <c r="I261" s="279"/>
      <c r="J261" s="277" t="s">
        <v>244</v>
      </c>
      <c r="K261" s="278"/>
      <c r="L261" s="278"/>
      <c r="M261" s="278"/>
      <c r="N261" s="278"/>
      <c r="O261" s="278"/>
      <c r="P261" s="278"/>
      <c r="Q261" s="278"/>
      <c r="R261" s="279"/>
    </row>
    <row r="262" spans="1:18" ht="13.5" customHeight="1">
      <c r="A262" s="280" t="s">
        <v>543</v>
      </c>
      <c r="B262" s="281"/>
      <c r="C262" s="281"/>
      <c r="D262" s="281"/>
      <c r="E262" s="281"/>
      <c r="F262" s="281"/>
      <c r="G262" s="281"/>
      <c r="H262" s="281"/>
      <c r="I262" s="282"/>
      <c r="J262" s="280" t="s">
        <v>544</v>
      </c>
      <c r="K262" s="281"/>
      <c r="L262" s="281"/>
      <c r="M262" s="281"/>
      <c r="N262" s="281"/>
      <c r="O262" s="281"/>
      <c r="P262" s="281"/>
      <c r="Q262" s="281"/>
      <c r="R262" s="282"/>
    </row>
    <row r="263" spans="1:18" ht="13.5" customHeight="1">
      <c r="A263" s="308" t="s">
        <v>135</v>
      </c>
      <c r="B263" s="309"/>
      <c r="C263" s="309"/>
      <c r="D263" s="309"/>
      <c r="E263" s="309"/>
      <c r="F263" s="309"/>
      <c r="G263" s="309"/>
      <c r="H263" s="309"/>
      <c r="I263" s="310"/>
      <c r="J263" s="308" t="s">
        <v>135</v>
      </c>
      <c r="K263" s="309"/>
      <c r="L263" s="309"/>
      <c r="M263" s="309"/>
      <c r="N263" s="309"/>
      <c r="O263" s="309"/>
      <c r="P263" s="309"/>
      <c r="Q263" s="309"/>
      <c r="R263" s="310"/>
    </row>
    <row r="264" spans="1:18" ht="13.5" customHeight="1">
      <c r="A264" s="275" t="s">
        <v>842</v>
      </c>
      <c r="B264" s="287"/>
      <c r="C264" s="287"/>
      <c r="D264" s="287"/>
      <c r="E264" s="287"/>
      <c r="F264" s="287"/>
      <c r="G264" s="287"/>
      <c r="H264" s="287"/>
      <c r="I264" s="276"/>
      <c r="J264" s="275" t="s">
        <v>842</v>
      </c>
      <c r="K264" s="287"/>
      <c r="L264" s="287"/>
      <c r="M264" s="287"/>
      <c r="N264" s="287"/>
      <c r="O264" s="287"/>
      <c r="P264" s="287"/>
      <c r="Q264" s="287"/>
      <c r="R264" s="276"/>
    </row>
    <row r="265" spans="1:18" ht="13.5" customHeight="1">
      <c r="A265" s="290" t="s">
        <v>18</v>
      </c>
      <c r="B265" s="292" t="s">
        <v>19</v>
      </c>
      <c r="C265" s="283" t="s">
        <v>20</v>
      </c>
      <c r="D265" s="283"/>
      <c r="E265" s="283"/>
      <c r="F265" s="294" t="s">
        <v>21</v>
      </c>
      <c r="G265" s="294" t="s">
        <v>22</v>
      </c>
      <c r="H265" s="305" t="s">
        <v>23</v>
      </c>
      <c r="I265" s="288" t="s">
        <v>24</v>
      </c>
      <c r="J265" s="290" t="s">
        <v>18</v>
      </c>
      <c r="K265" s="292" t="s">
        <v>19</v>
      </c>
      <c r="L265" s="283" t="s">
        <v>20</v>
      </c>
      <c r="M265" s="283"/>
      <c r="N265" s="283"/>
      <c r="O265" s="294" t="s">
        <v>21</v>
      </c>
      <c r="P265" s="294" t="s">
        <v>22</v>
      </c>
      <c r="Q265" s="305" t="s">
        <v>23</v>
      </c>
      <c r="R265" s="351" t="s">
        <v>24</v>
      </c>
    </row>
    <row r="266" spans="1:18" ht="24.75" customHeight="1">
      <c r="A266" s="291"/>
      <c r="B266" s="293"/>
      <c r="C266" s="51" t="s">
        <v>25</v>
      </c>
      <c r="D266" s="51" t="s">
        <v>26</v>
      </c>
      <c r="E266" s="51" t="s">
        <v>27</v>
      </c>
      <c r="F266" s="295"/>
      <c r="G266" s="295"/>
      <c r="H266" s="306"/>
      <c r="I266" s="289"/>
      <c r="J266" s="291"/>
      <c r="K266" s="293"/>
      <c r="L266" s="51" t="s">
        <v>25</v>
      </c>
      <c r="M266" s="51" t="s">
        <v>26</v>
      </c>
      <c r="N266" s="51" t="s">
        <v>27</v>
      </c>
      <c r="O266" s="295"/>
      <c r="P266" s="295"/>
      <c r="Q266" s="306"/>
      <c r="R266" s="351"/>
    </row>
    <row r="267" spans="1:18" ht="13.5" customHeight="1">
      <c r="A267" s="115" t="s">
        <v>545</v>
      </c>
      <c r="B267" s="76" t="s">
        <v>546</v>
      </c>
      <c r="C267" s="79"/>
      <c r="D267" s="79">
        <v>32</v>
      </c>
      <c r="E267" s="79"/>
      <c r="F267" s="79"/>
      <c r="G267" s="93"/>
      <c r="H267" s="82">
        <v>32</v>
      </c>
      <c r="I267" s="109">
        <v>2</v>
      </c>
      <c r="J267" s="104" t="s">
        <v>1118</v>
      </c>
      <c r="K267" s="107" t="s">
        <v>548</v>
      </c>
      <c r="L267" s="88">
        <v>124</v>
      </c>
      <c r="M267" s="88"/>
      <c r="N267" s="88">
        <v>44</v>
      </c>
      <c r="O267" s="88"/>
      <c r="P267" s="88"/>
      <c r="Q267" s="60">
        <f>P267+O267+N267+M267+L267</f>
        <v>168</v>
      </c>
      <c r="R267" s="90">
        <f>Q267/16</f>
        <v>10.5</v>
      </c>
    </row>
    <row r="268" spans="1:18" ht="13.5" customHeight="1">
      <c r="A268" s="104" t="s">
        <v>1117</v>
      </c>
      <c r="B268" s="107" t="s">
        <v>888</v>
      </c>
      <c r="C268" s="88">
        <v>48</v>
      </c>
      <c r="D268" s="61"/>
      <c r="E268" s="88">
        <v>24</v>
      </c>
      <c r="F268" s="61"/>
      <c r="G268" s="101"/>
      <c r="H268" s="61">
        <f>C268+D268+E268+F268</f>
        <v>72</v>
      </c>
      <c r="I268" s="90">
        <v>3</v>
      </c>
      <c r="J268" s="104" t="s">
        <v>549</v>
      </c>
      <c r="K268" s="107" t="s">
        <v>550</v>
      </c>
      <c r="L268" s="101">
        <v>54</v>
      </c>
      <c r="M268" s="101"/>
      <c r="N268" s="101">
        <v>16</v>
      </c>
      <c r="O268" s="101">
        <v>2</v>
      </c>
      <c r="P268" s="60"/>
      <c r="Q268" s="60">
        <f>P268+O268+N268+M268+L268</f>
        <v>72</v>
      </c>
      <c r="R268" s="90">
        <f aca="true" t="shared" si="7" ref="R268:R276">Q268/16</f>
        <v>4.5</v>
      </c>
    </row>
    <row r="269" spans="1:18" ht="13.5" customHeight="1">
      <c r="A269" s="104" t="s">
        <v>443</v>
      </c>
      <c r="B269" s="187" t="s">
        <v>74</v>
      </c>
      <c r="C269" s="101">
        <v>44</v>
      </c>
      <c r="D269" s="101"/>
      <c r="E269" s="101">
        <v>12</v>
      </c>
      <c r="F269" s="101"/>
      <c r="G269" s="60"/>
      <c r="H269" s="99">
        <v>56</v>
      </c>
      <c r="I269" s="90">
        <v>3.5</v>
      </c>
      <c r="J269" s="104" t="s">
        <v>551</v>
      </c>
      <c r="K269" s="107" t="s">
        <v>552</v>
      </c>
      <c r="L269" s="88">
        <v>22</v>
      </c>
      <c r="M269" s="88"/>
      <c r="N269" s="88">
        <v>10</v>
      </c>
      <c r="O269" s="88"/>
      <c r="P269" s="88"/>
      <c r="Q269" s="60">
        <f aca="true" t="shared" si="8" ref="Q269:Q276">P269+O269+N269+M269+L269</f>
        <v>32</v>
      </c>
      <c r="R269" s="90">
        <f t="shared" si="7"/>
        <v>2</v>
      </c>
    </row>
    <row r="270" spans="1:18" ht="13.5" customHeight="1">
      <c r="A270" s="104" t="s">
        <v>553</v>
      </c>
      <c r="B270" s="98" t="s">
        <v>69</v>
      </c>
      <c r="C270" s="88">
        <v>36</v>
      </c>
      <c r="D270" s="88"/>
      <c r="E270" s="88">
        <v>36</v>
      </c>
      <c r="F270" s="88" t="s">
        <v>63</v>
      </c>
      <c r="G270" s="88"/>
      <c r="H270" s="60">
        <v>72</v>
      </c>
      <c r="I270" s="90">
        <v>4.5</v>
      </c>
      <c r="J270" s="104" t="s">
        <v>554</v>
      </c>
      <c r="K270" s="107" t="s">
        <v>42</v>
      </c>
      <c r="L270" s="101">
        <v>18</v>
      </c>
      <c r="M270" s="101"/>
      <c r="N270" s="101">
        <v>6</v>
      </c>
      <c r="O270" s="101"/>
      <c r="P270" s="60"/>
      <c r="Q270" s="60">
        <f t="shared" si="8"/>
        <v>24</v>
      </c>
      <c r="R270" s="90">
        <f t="shared" si="7"/>
        <v>1.5</v>
      </c>
    </row>
    <row r="271" spans="1:18" ht="13.5" customHeight="1">
      <c r="A271" s="104" t="s">
        <v>185</v>
      </c>
      <c r="B271" s="107" t="s">
        <v>186</v>
      </c>
      <c r="C271" s="88">
        <v>72</v>
      </c>
      <c r="D271" s="61"/>
      <c r="E271" s="88"/>
      <c r="F271" s="61"/>
      <c r="G271" s="88"/>
      <c r="H271" s="61">
        <v>72</v>
      </c>
      <c r="I271" s="90">
        <v>4.5</v>
      </c>
      <c r="J271" s="104" t="s">
        <v>555</v>
      </c>
      <c r="K271" s="98" t="s">
        <v>78</v>
      </c>
      <c r="L271" s="88">
        <v>24</v>
      </c>
      <c r="M271" s="88"/>
      <c r="N271" s="88"/>
      <c r="O271" s="88"/>
      <c r="P271" s="88"/>
      <c r="Q271" s="60">
        <f t="shared" si="8"/>
        <v>24</v>
      </c>
      <c r="R271" s="90">
        <f t="shared" si="7"/>
        <v>1.5</v>
      </c>
    </row>
    <row r="272" spans="1:18" ht="13.5" customHeight="1">
      <c r="A272" s="104" t="s">
        <v>556</v>
      </c>
      <c r="B272" s="98" t="s">
        <v>432</v>
      </c>
      <c r="C272" s="88">
        <v>52</v>
      </c>
      <c r="D272" s="88"/>
      <c r="E272" s="88">
        <v>52</v>
      </c>
      <c r="F272" s="88"/>
      <c r="G272" s="88"/>
      <c r="H272" s="60">
        <v>104</v>
      </c>
      <c r="I272" s="90">
        <v>6.5</v>
      </c>
      <c r="J272" s="104" t="s">
        <v>557</v>
      </c>
      <c r="K272" s="107" t="s">
        <v>43</v>
      </c>
      <c r="L272" s="88">
        <v>24</v>
      </c>
      <c r="M272" s="61"/>
      <c r="N272" s="88"/>
      <c r="O272" s="61"/>
      <c r="P272" s="88"/>
      <c r="Q272" s="60">
        <f t="shared" si="8"/>
        <v>24</v>
      </c>
      <c r="R272" s="90">
        <f t="shared" si="7"/>
        <v>1.5</v>
      </c>
    </row>
    <row r="273" spans="1:18" ht="13.5" customHeight="1">
      <c r="A273" s="86" t="s">
        <v>449</v>
      </c>
      <c r="B273" s="98" t="s">
        <v>77</v>
      </c>
      <c r="C273" s="62">
        <v>24</v>
      </c>
      <c r="D273" s="61"/>
      <c r="E273" s="88"/>
      <c r="F273" s="61"/>
      <c r="G273" s="88"/>
      <c r="H273" s="61">
        <v>24</v>
      </c>
      <c r="I273" s="90">
        <v>1.5</v>
      </c>
      <c r="J273" s="104" t="s">
        <v>456</v>
      </c>
      <c r="K273" s="98" t="s">
        <v>186</v>
      </c>
      <c r="L273" s="88">
        <v>56</v>
      </c>
      <c r="M273" s="88"/>
      <c r="N273" s="88"/>
      <c r="O273" s="88"/>
      <c r="P273" s="88"/>
      <c r="Q273" s="60">
        <f t="shared" si="8"/>
        <v>56</v>
      </c>
      <c r="R273" s="90">
        <f t="shared" si="7"/>
        <v>3.5</v>
      </c>
    </row>
    <row r="274" spans="1:18" ht="13.5" customHeight="1">
      <c r="A274" s="104" t="s">
        <v>79</v>
      </c>
      <c r="B274" s="98" t="s">
        <v>80</v>
      </c>
      <c r="C274" s="88">
        <v>24</v>
      </c>
      <c r="D274" s="88"/>
      <c r="E274" s="88"/>
      <c r="F274" s="88"/>
      <c r="G274" s="99"/>
      <c r="H274" s="99">
        <v>24</v>
      </c>
      <c r="I274" s="90">
        <v>1.5</v>
      </c>
      <c r="J274" s="104" t="s">
        <v>558</v>
      </c>
      <c r="K274" s="98" t="s">
        <v>559</v>
      </c>
      <c r="L274" s="88">
        <v>24</v>
      </c>
      <c r="M274" s="88"/>
      <c r="N274" s="88"/>
      <c r="O274" s="88"/>
      <c r="P274" s="101"/>
      <c r="Q274" s="60">
        <f t="shared" si="8"/>
        <v>24</v>
      </c>
      <c r="R274" s="90">
        <f t="shared" si="7"/>
        <v>1.5</v>
      </c>
    </row>
    <row r="275" spans="1:18" ht="13.5" customHeight="1">
      <c r="A275" s="86"/>
      <c r="B275" s="76" t="s">
        <v>7</v>
      </c>
      <c r="C275" s="79">
        <v>3</v>
      </c>
      <c r="D275" s="79"/>
      <c r="E275" s="78"/>
      <c r="F275" s="79"/>
      <c r="G275" s="78"/>
      <c r="H275" s="93">
        <v>3</v>
      </c>
      <c r="I275" s="90"/>
      <c r="J275" s="104" t="s">
        <v>560</v>
      </c>
      <c r="K275" s="98" t="s">
        <v>561</v>
      </c>
      <c r="L275" s="88">
        <v>24</v>
      </c>
      <c r="M275" s="88"/>
      <c r="N275" s="88"/>
      <c r="O275" s="88"/>
      <c r="P275" s="88"/>
      <c r="Q275" s="60">
        <f t="shared" si="8"/>
        <v>24</v>
      </c>
      <c r="R275" s="90">
        <f t="shared" si="7"/>
        <v>1.5</v>
      </c>
    </row>
    <row r="276" spans="1:18" ht="13.5" customHeight="1">
      <c r="A276" s="104"/>
      <c r="B276" s="107"/>
      <c r="C276" s="88"/>
      <c r="D276" s="61"/>
      <c r="E276" s="88"/>
      <c r="F276" s="61"/>
      <c r="G276" s="88"/>
      <c r="H276" s="61"/>
      <c r="I276" s="90"/>
      <c r="J276" s="104" t="s">
        <v>562</v>
      </c>
      <c r="K276" s="98" t="s">
        <v>563</v>
      </c>
      <c r="L276" s="101">
        <v>24</v>
      </c>
      <c r="M276" s="79"/>
      <c r="N276" s="79"/>
      <c r="O276" s="79"/>
      <c r="P276" s="79"/>
      <c r="Q276" s="60">
        <f t="shared" si="8"/>
        <v>24</v>
      </c>
      <c r="R276" s="90">
        <f t="shared" si="7"/>
        <v>1.5</v>
      </c>
    </row>
    <row r="277" spans="1:18" ht="13.5" customHeight="1">
      <c r="A277" s="104"/>
      <c r="B277" s="107"/>
      <c r="C277" s="88"/>
      <c r="D277" s="61"/>
      <c r="E277" s="88"/>
      <c r="F277" s="61"/>
      <c r="G277" s="88"/>
      <c r="H277" s="61"/>
      <c r="I277" s="90"/>
      <c r="J277" s="104" t="s">
        <v>1120</v>
      </c>
      <c r="K277" s="98" t="s">
        <v>704</v>
      </c>
      <c r="L277" s="88"/>
      <c r="M277" s="88"/>
      <c r="N277" s="88" t="s">
        <v>564</v>
      </c>
      <c r="O277" s="88"/>
      <c r="P277" s="88"/>
      <c r="Q277" s="88" t="s">
        <v>564</v>
      </c>
      <c r="R277" s="90">
        <v>1</v>
      </c>
    </row>
    <row r="278" spans="1:18" ht="13.5" customHeight="1">
      <c r="A278" s="104"/>
      <c r="B278" s="107"/>
      <c r="C278" s="88"/>
      <c r="D278" s="61"/>
      <c r="E278" s="88"/>
      <c r="F278" s="61"/>
      <c r="G278" s="88"/>
      <c r="H278" s="61"/>
      <c r="I278" s="90"/>
      <c r="J278" s="104"/>
      <c r="K278" s="176" t="s">
        <v>7</v>
      </c>
      <c r="L278" s="79">
        <v>3</v>
      </c>
      <c r="M278" s="79"/>
      <c r="N278" s="79"/>
      <c r="O278" s="79"/>
      <c r="P278" s="79"/>
      <c r="Q278" s="92">
        <v>3</v>
      </c>
      <c r="R278" s="90"/>
    </row>
    <row r="279" spans="1:18" ht="13.5" customHeight="1">
      <c r="A279" s="104"/>
      <c r="B279" s="98"/>
      <c r="C279" s="88"/>
      <c r="D279" s="88"/>
      <c r="E279" s="88"/>
      <c r="F279" s="88"/>
      <c r="G279" s="88"/>
      <c r="H279" s="60"/>
      <c r="I279" s="90"/>
      <c r="J279" s="104"/>
      <c r="K279" s="98"/>
      <c r="L279" s="88"/>
      <c r="M279" s="88"/>
      <c r="N279" s="88"/>
      <c r="O279" s="88"/>
      <c r="P279" s="88"/>
      <c r="Q279" s="60"/>
      <c r="R279" s="90"/>
    </row>
    <row r="280" spans="1:18" ht="13.5" customHeight="1">
      <c r="A280" s="104"/>
      <c r="B280" s="98"/>
      <c r="C280" s="88"/>
      <c r="D280" s="88"/>
      <c r="E280" s="88"/>
      <c r="F280" s="88"/>
      <c r="G280" s="99"/>
      <c r="H280" s="99"/>
      <c r="I280" s="90"/>
      <c r="J280" s="104"/>
      <c r="K280" s="98"/>
      <c r="L280" s="88"/>
      <c r="M280" s="88"/>
      <c r="N280" s="88"/>
      <c r="O280" s="88"/>
      <c r="P280" s="99"/>
      <c r="Q280" s="99"/>
      <c r="R280" s="90"/>
    </row>
    <row r="281" spans="1:18" ht="13.5" customHeight="1">
      <c r="A281" s="275" t="s">
        <v>14</v>
      </c>
      <c r="B281" s="276"/>
      <c r="C281" s="47">
        <f>SUM(C267:C279)</f>
        <v>303</v>
      </c>
      <c r="D281" s="47">
        <f>SUM(D267:D279)</f>
        <v>32</v>
      </c>
      <c r="E281" s="47">
        <f>SUM(E267:E279)</f>
        <v>124</v>
      </c>
      <c r="F281" s="47"/>
      <c r="G281" s="47"/>
      <c r="H281" s="47">
        <f>SUM(H267:H275)</f>
        <v>459</v>
      </c>
      <c r="I281" s="48">
        <f>SUM(I267:I278)</f>
        <v>27</v>
      </c>
      <c r="J281" s="275" t="s">
        <v>14</v>
      </c>
      <c r="K281" s="276"/>
      <c r="L281" s="47">
        <f>SUM(L266:L280)</f>
        <v>397</v>
      </c>
      <c r="M281" s="47"/>
      <c r="N281" s="123" t="s">
        <v>911</v>
      </c>
      <c r="O281" s="47">
        <f>SUM(O266:O279)</f>
        <v>2</v>
      </c>
      <c r="P281" s="47"/>
      <c r="Q281" s="123" t="s">
        <v>566</v>
      </c>
      <c r="R281" s="48">
        <f>SUM(R267:R279)</f>
        <v>30.5</v>
      </c>
    </row>
    <row r="282" spans="1:18" ht="13.5" customHeight="1">
      <c r="A282" s="275" t="s">
        <v>15</v>
      </c>
      <c r="B282" s="276"/>
      <c r="C282" s="275">
        <f>SUM(C281:E281)</f>
        <v>459</v>
      </c>
      <c r="D282" s="278"/>
      <c r="E282" s="276"/>
      <c r="F282" s="47"/>
      <c r="G282" s="47"/>
      <c r="H282" s="47">
        <f>SUM(C282:G282)</f>
        <v>459</v>
      </c>
      <c r="I282" s="48">
        <f>SUM(I267:I274)</f>
        <v>27</v>
      </c>
      <c r="J282" s="275" t="s">
        <v>15</v>
      </c>
      <c r="K282" s="276"/>
      <c r="L282" s="275" t="s">
        <v>1121</v>
      </c>
      <c r="M282" s="287"/>
      <c r="N282" s="276"/>
      <c r="O282" s="47">
        <f>SUM(O266:O275)</f>
        <v>2</v>
      </c>
      <c r="P282" s="47"/>
      <c r="Q282" s="123" t="s">
        <v>566</v>
      </c>
      <c r="R282" s="48">
        <f>SUM(R266:R279)</f>
        <v>30.5</v>
      </c>
    </row>
    <row r="283" spans="1:18" ht="13.5" customHeight="1">
      <c r="A283" s="311" t="s">
        <v>8</v>
      </c>
      <c r="B283" s="312"/>
      <c r="C283" s="312"/>
      <c r="D283" s="316">
        <v>4</v>
      </c>
      <c r="E283" s="316"/>
      <c r="F283" s="65"/>
      <c r="G283" s="65"/>
      <c r="H283" s="47">
        <f>H282+16*D283</f>
        <v>523</v>
      </c>
      <c r="I283" s="48">
        <f>I282+D283</f>
        <v>31</v>
      </c>
      <c r="J283" s="311" t="s">
        <v>8</v>
      </c>
      <c r="K283" s="312"/>
      <c r="L283" s="312"/>
      <c r="M283" s="307">
        <v>2</v>
      </c>
      <c r="N283" s="255"/>
      <c r="O283" s="65"/>
      <c r="P283" s="175"/>
      <c r="Q283" s="123" t="s">
        <v>567</v>
      </c>
      <c r="R283" s="48">
        <f>R282+M283</f>
        <v>32.5</v>
      </c>
    </row>
    <row r="284" spans="1:18" ht="13.5" customHeight="1">
      <c r="A284" s="183"/>
      <c r="B284" s="184"/>
      <c r="C284" s="183"/>
      <c r="D284" s="185"/>
      <c r="E284" s="185"/>
      <c r="F284" s="58"/>
      <c r="G284" s="58"/>
      <c r="H284" s="58"/>
      <c r="I284" s="185"/>
      <c r="J284" s="183"/>
      <c r="K284" s="184"/>
      <c r="L284" s="183"/>
      <c r="M284" s="185"/>
      <c r="N284" s="185"/>
      <c r="O284" s="58"/>
      <c r="P284" s="58"/>
      <c r="Q284" s="58"/>
      <c r="R284" s="186"/>
    </row>
    <row r="285" spans="1:18" ht="13.5" customHeight="1">
      <c r="A285" s="193"/>
      <c r="B285" s="194"/>
      <c r="C285" s="193"/>
      <c r="D285" s="195"/>
      <c r="E285" s="195"/>
      <c r="F285" s="63"/>
      <c r="G285" s="63"/>
      <c r="H285" s="63"/>
      <c r="I285" s="195"/>
      <c r="J285" s="193"/>
      <c r="K285" s="194"/>
      <c r="L285" s="193"/>
      <c r="M285" s="195"/>
      <c r="N285" s="195"/>
      <c r="O285" s="63"/>
      <c r="P285" s="63"/>
      <c r="Q285" s="63"/>
      <c r="R285" s="196"/>
    </row>
    <row r="286" spans="1:18" ht="13.5" customHeight="1">
      <c r="A286" s="277" t="s">
        <v>136</v>
      </c>
      <c r="B286" s="278"/>
      <c r="C286" s="278"/>
      <c r="D286" s="278"/>
      <c r="E286" s="278"/>
      <c r="F286" s="278"/>
      <c r="G286" s="278"/>
      <c r="H286" s="278"/>
      <c r="I286" s="279"/>
      <c r="J286" s="277" t="s">
        <v>136</v>
      </c>
      <c r="K286" s="278"/>
      <c r="L286" s="278"/>
      <c r="M286" s="278"/>
      <c r="N286" s="278"/>
      <c r="O286" s="278"/>
      <c r="P286" s="278"/>
      <c r="Q286" s="278"/>
      <c r="R286" s="279"/>
    </row>
    <row r="287" spans="1:18" ht="13.5" customHeight="1">
      <c r="A287" s="280" t="s">
        <v>138</v>
      </c>
      <c r="B287" s="281"/>
      <c r="C287" s="281"/>
      <c r="D287" s="281"/>
      <c r="E287" s="281"/>
      <c r="F287" s="281"/>
      <c r="G287" s="281"/>
      <c r="H287" s="281"/>
      <c r="I287" s="282"/>
      <c r="J287" s="280" t="s">
        <v>137</v>
      </c>
      <c r="K287" s="281"/>
      <c r="L287" s="281"/>
      <c r="M287" s="281"/>
      <c r="N287" s="281"/>
      <c r="O287" s="281"/>
      <c r="P287" s="281"/>
      <c r="Q287" s="281"/>
      <c r="R287" s="282"/>
    </row>
    <row r="288" spans="1:18" ht="13.5" customHeight="1">
      <c r="A288" s="308" t="s">
        <v>17</v>
      </c>
      <c r="B288" s="309"/>
      <c r="C288" s="309"/>
      <c r="D288" s="309"/>
      <c r="E288" s="309"/>
      <c r="F288" s="309"/>
      <c r="G288" s="309"/>
      <c r="H288" s="309"/>
      <c r="I288" s="310"/>
      <c r="J288" s="308" t="s">
        <v>17</v>
      </c>
      <c r="K288" s="309"/>
      <c r="L288" s="309"/>
      <c r="M288" s="309"/>
      <c r="N288" s="309"/>
      <c r="O288" s="309"/>
      <c r="P288" s="309"/>
      <c r="Q288" s="309"/>
      <c r="R288" s="310"/>
    </row>
    <row r="289" spans="1:18" ht="13.5" customHeight="1">
      <c r="A289" s="275" t="s">
        <v>842</v>
      </c>
      <c r="B289" s="287"/>
      <c r="C289" s="287"/>
      <c r="D289" s="287"/>
      <c r="E289" s="287"/>
      <c r="F289" s="287"/>
      <c r="G289" s="287"/>
      <c r="H289" s="287"/>
      <c r="I289" s="276"/>
      <c r="J289" s="275" t="s">
        <v>842</v>
      </c>
      <c r="K289" s="287"/>
      <c r="L289" s="287"/>
      <c r="M289" s="287"/>
      <c r="N289" s="287"/>
      <c r="O289" s="287"/>
      <c r="P289" s="287"/>
      <c r="Q289" s="287"/>
      <c r="R289" s="276"/>
    </row>
    <row r="290" spans="1:18" ht="13.5" customHeight="1">
      <c r="A290" s="290" t="s">
        <v>18</v>
      </c>
      <c r="B290" s="292" t="s">
        <v>19</v>
      </c>
      <c r="C290" s="283" t="s">
        <v>20</v>
      </c>
      <c r="D290" s="283"/>
      <c r="E290" s="283"/>
      <c r="F290" s="294" t="s">
        <v>21</v>
      </c>
      <c r="G290" s="294" t="s">
        <v>22</v>
      </c>
      <c r="H290" s="305" t="s">
        <v>23</v>
      </c>
      <c r="I290" s="288" t="s">
        <v>24</v>
      </c>
      <c r="J290" s="290" t="s">
        <v>18</v>
      </c>
      <c r="K290" s="292" t="s">
        <v>19</v>
      </c>
      <c r="L290" s="283" t="s">
        <v>20</v>
      </c>
      <c r="M290" s="283"/>
      <c r="N290" s="283"/>
      <c r="O290" s="294" t="s">
        <v>21</v>
      </c>
      <c r="P290" s="294" t="s">
        <v>22</v>
      </c>
      <c r="Q290" s="305" t="s">
        <v>23</v>
      </c>
      <c r="R290" s="288" t="s">
        <v>24</v>
      </c>
    </row>
    <row r="291" spans="1:18" ht="24.75" customHeight="1">
      <c r="A291" s="291"/>
      <c r="B291" s="293"/>
      <c r="C291" s="51" t="s">
        <v>25</v>
      </c>
      <c r="D291" s="51" t="s">
        <v>26</v>
      </c>
      <c r="E291" s="51" t="s">
        <v>27</v>
      </c>
      <c r="F291" s="295"/>
      <c r="G291" s="295"/>
      <c r="H291" s="306"/>
      <c r="I291" s="289"/>
      <c r="J291" s="291"/>
      <c r="K291" s="293"/>
      <c r="L291" s="51" t="s">
        <v>25</v>
      </c>
      <c r="M291" s="51" t="s">
        <v>26</v>
      </c>
      <c r="N291" s="51" t="s">
        <v>27</v>
      </c>
      <c r="O291" s="295"/>
      <c r="P291" s="295"/>
      <c r="Q291" s="306"/>
      <c r="R291" s="289"/>
    </row>
    <row r="292" spans="1:18" ht="13.5" customHeight="1">
      <c r="A292" s="104" t="s">
        <v>1119</v>
      </c>
      <c r="B292" s="98" t="s">
        <v>452</v>
      </c>
      <c r="C292" s="101"/>
      <c r="D292" s="101"/>
      <c r="E292" s="101">
        <v>88</v>
      </c>
      <c r="F292" s="101"/>
      <c r="G292" s="99"/>
      <c r="H292" s="99">
        <f aca="true" t="shared" si="9" ref="H292:H297">SUM(C292:G292)</f>
        <v>88</v>
      </c>
      <c r="I292" s="90">
        <v>5.5</v>
      </c>
      <c r="J292" s="115" t="s">
        <v>569</v>
      </c>
      <c r="K292" s="176" t="s">
        <v>570</v>
      </c>
      <c r="L292" s="78"/>
      <c r="M292" s="77">
        <v>32</v>
      </c>
      <c r="N292" s="82"/>
      <c r="O292" s="82"/>
      <c r="P292" s="92"/>
      <c r="Q292" s="79">
        <v>32</v>
      </c>
      <c r="R292" s="84">
        <v>2</v>
      </c>
    </row>
    <row r="293" spans="1:18" ht="13.5" customHeight="1">
      <c r="A293" s="104" t="s">
        <v>935</v>
      </c>
      <c r="B293" s="206" t="s">
        <v>1105</v>
      </c>
      <c r="C293" s="88">
        <v>45</v>
      </c>
      <c r="D293" s="88"/>
      <c r="E293" s="88">
        <v>27</v>
      </c>
      <c r="F293" s="88"/>
      <c r="G293" s="99"/>
      <c r="H293" s="99">
        <f t="shared" si="9"/>
        <v>72</v>
      </c>
      <c r="I293" s="90">
        <f>H293/16</f>
        <v>4.5</v>
      </c>
      <c r="J293" s="104" t="s">
        <v>451</v>
      </c>
      <c r="K293" s="98" t="s">
        <v>452</v>
      </c>
      <c r="L293" s="101"/>
      <c r="M293" s="61"/>
      <c r="N293" s="101">
        <v>72</v>
      </c>
      <c r="O293" s="61"/>
      <c r="P293" s="101"/>
      <c r="Q293" s="105">
        <v>72</v>
      </c>
      <c r="R293" s="90">
        <v>4.5</v>
      </c>
    </row>
    <row r="294" spans="1:18" ht="13.5" customHeight="1">
      <c r="A294" s="104" t="s">
        <v>936</v>
      </c>
      <c r="B294" s="207" t="s">
        <v>1104</v>
      </c>
      <c r="C294" s="88">
        <v>74</v>
      </c>
      <c r="D294" s="88">
        <v>10</v>
      </c>
      <c r="E294" s="88">
        <v>36</v>
      </c>
      <c r="F294" s="88"/>
      <c r="G294" s="99"/>
      <c r="H294" s="99">
        <f t="shared" si="9"/>
        <v>120</v>
      </c>
      <c r="I294" s="90">
        <f>H294/16</f>
        <v>7.5</v>
      </c>
      <c r="J294" s="88">
        <v>1001061</v>
      </c>
      <c r="K294" s="98" t="s">
        <v>178</v>
      </c>
      <c r="L294" s="88"/>
      <c r="M294" s="88"/>
      <c r="N294" s="88">
        <v>64</v>
      </c>
      <c r="O294" s="88"/>
      <c r="P294" s="88"/>
      <c r="Q294" s="88">
        <v>64</v>
      </c>
      <c r="R294" s="90">
        <v>4</v>
      </c>
    </row>
    <row r="295" spans="1:18" ht="13.5" customHeight="1">
      <c r="A295" s="104" t="s">
        <v>568</v>
      </c>
      <c r="B295" s="98" t="s">
        <v>571</v>
      </c>
      <c r="C295" s="101">
        <v>80</v>
      </c>
      <c r="D295" s="101">
        <v>6</v>
      </c>
      <c r="E295" s="101">
        <v>58</v>
      </c>
      <c r="F295" s="101"/>
      <c r="G295" s="99"/>
      <c r="H295" s="99">
        <f t="shared" si="9"/>
        <v>144</v>
      </c>
      <c r="I295" s="90">
        <f>H295/16</f>
        <v>9</v>
      </c>
      <c r="J295" s="104" t="s">
        <v>573</v>
      </c>
      <c r="K295" s="98" t="s">
        <v>574</v>
      </c>
      <c r="L295" s="88">
        <v>82</v>
      </c>
      <c r="M295" s="88">
        <v>6</v>
      </c>
      <c r="N295" s="88">
        <v>60</v>
      </c>
      <c r="O295" s="88">
        <v>4</v>
      </c>
      <c r="P295" s="88"/>
      <c r="Q295" s="60">
        <v>152</v>
      </c>
      <c r="R295" s="90">
        <v>9.5</v>
      </c>
    </row>
    <row r="296" spans="1:18" ht="13.5" customHeight="1">
      <c r="A296" s="104" t="s">
        <v>572</v>
      </c>
      <c r="B296" s="107" t="s">
        <v>186</v>
      </c>
      <c r="C296" s="88">
        <v>48</v>
      </c>
      <c r="D296" s="61"/>
      <c r="E296" s="88"/>
      <c r="F296" s="61"/>
      <c r="G296" s="101"/>
      <c r="H296" s="99">
        <f t="shared" si="9"/>
        <v>48</v>
      </c>
      <c r="I296" s="90">
        <f>H296/16</f>
        <v>3</v>
      </c>
      <c r="J296" s="88">
        <v>1001392</v>
      </c>
      <c r="K296" s="98" t="s">
        <v>576</v>
      </c>
      <c r="L296" s="88">
        <v>4</v>
      </c>
      <c r="M296" s="88"/>
      <c r="N296" s="88">
        <v>28</v>
      </c>
      <c r="O296" s="88"/>
      <c r="P296" s="88"/>
      <c r="Q296" s="88">
        <v>32</v>
      </c>
      <c r="R296" s="90">
        <v>2</v>
      </c>
    </row>
    <row r="297" spans="1:18" ht="13.5" customHeight="1">
      <c r="A297" s="104" t="s">
        <v>937</v>
      </c>
      <c r="B297" s="98" t="s">
        <v>575</v>
      </c>
      <c r="C297" s="88"/>
      <c r="D297" s="61">
        <v>30</v>
      </c>
      <c r="E297" s="88"/>
      <c r="F297" s="61">
        <v>50</v>
      </c>
      <c r="G297" s="101"/>
      <c r="H297" s="99">
        <f t="shared" si="9"/>
        <v>80</v>
      </c>
      <c r="I297" s="90">
        <f>H297/16</f>
        <v>5</v>
      </c>
      <c r="J297" s="104" t="s">
        <v>180</v>
      </c>
      <c r="K297" s="113" t="s">
        <v>181</v>
      </c>
      <c r="L297" s="105">
        <v>38</v>
      </c>
      <c r="M297" s="99">
        <v>2</v>
      </c>
      <c r="N297" s="99">
        <v>40</v>
      </c>
      <c r="O297" s="99"/>
      <c r="P297" s="88"/>
      <c r="Q297" s="101">
        <v>80</v>
      </c>
      <c r="R297" s="90">
        <v>5</v>
      </c>
    </row>
    <row r="298" spans="1:18" ht="13.5" customHeight="1">
      <c r="A298" s="104"/>
      <c r="B298" s="107"/>
      <c r="C298" s="88"/>
      <c r="D298" s="61"/>
      <c r="E298" s="88"/>
      <c r="F298" s="61"/>
      <c r="G298" s="101"/>
      <c r="H298" s="61"/>
      <c r="I298" s="90"/>
      <c r="J298" s="88">
        <v>1001752</v>
      </c>
      <c r="K298" s="113" t="s">
        <v>434</v>
      </c>
      <c r="L298" s="105">
        <v>24</v>
      </c>
      <c r="M298" s="99"/>
      <c r="N298" s="99"/>
      <c r="O298" s="99"/>
      <c r="P298" s="88"/>
      <c r="Q298" s="101">
        <v>24</v>
      </c>
      <c r="R298" s="90">
        <v>1.5</v>
      </c>
    </row>
    <row r="299" spans="1:18" ht="13.5" customHeight="1">
      <c r="A299" s="104"/>
      <c r="B299" s="98"/>
      <c r="C299" s="88"/>
      <c r="D299" s="88"/>
      <c r="E299" s="88"/>
      <c r="F299" s="88"/>
      <c r="G299" s="101"/>
      <c r="H299" s="88"/>
      <c r="I299" s="90"/>
      <c r="J299" s="88">
        <v>1303002</v>
      </c>
      <c r="K299" s="113" t="s">
        <v>577</v>
      </c>
      <c r="L299" s="105"/>
      <c r="M299" s="99"/>
      <c r="N299" s="99" t="s">
        <v>113</v>
      </c>
      <c r="O299" s="99"/>
      <c r="P299" s="88"/>
      <c r="Q299" s="101" t="s">
        <v>113</v>
      </c>
      <c r="R299" s="90">
        <v>4</v>
      </c>
    </row>
    <row r="300" spans="1:18" ht="13.5" customHeight="1">
      <c r="A300" s="104"/>
      <c r="B300" s="98"/>
      <c r="C300" s="88"/>
      <c r="D300" s="88"/>
      <c r="E300" s="88"/>
      <c r="F300" s="88"/>
      <c r="G300" s="101"/>
      <c r="H300" s="88"/>
      <c r="I300" s="90"/>
      <c r="J300" s="88"/>
      <c r="K300" s="113"/>
      <c r="L300" s="105"/>
      <c r="M300" s="99"/>
      <c r="N300" s="99"/>
      <c r="O300" s="99"/>
      <c r="P300" s="88"/>
      <c r="Q300" s="101"/>
      <c r="R300" s="90"/>
    </row>
    <row r="301" spans="1:18" ht="13.5" customHeight="1">
      <c r="A301" s="104"/>
      <c r="B301" s="98"/>
      <c r="C301" s="101"/>
      <c r="D301" s="101"/>
      <c r="E301" s="101"/>
      <c r="F301" s="101"/>
      <c r="G301" s="101"/>
      <c r="H301" s="101"/>
      <c r="I301" s="90"/>
      <c r="J301" s="104"/>
      <c r="K301" s="98"/>
      <c r="L301" s="101"/>
      <c r="M301" s="101"/>
      <c r="N301" s="101"/>
      <c r="O301" s="101"/>
      <c r="P301" s="101"/>
      <c r="Q301" s="101"/>
      <c r="R301" s="90"/>
    </row>
    <row r="302" spans="1:18" ht="13.5" customHeight="1">
      <c r="A302" s="104"/>
      <c r="B302" s="98"/>
      <c r="C302" s="101"/>
      <c r="D302" s="101"/>
      <c r="E302" s="101"/>
      <c r="F302" s="101"/>
      <c r="G302" s="101"/>
      <c r="H302" s="101"/>
      <c r="I302" s="90"/>
      <c r="J302" s="104"/>
      <c r="K302" s="98"/>
      <c r="L302" s="101"/>
      <c r="M302" s="101"/>
      <c r="N302" s="101"/>
      <c r="O302" s="101"/>
      <c r="P302" s="101"/>
      <c r="Q302" s="101"/>
      <c r="R302" s="90"/>
    </row>
    <row r="303" spans="1:18" ht="13.5" customHeight="1">
      <c r="A303" s="104"/>
      <c r="B303" s="98"/>
      <c r="C303" s="88"/>
      <c r="D303" s="88"/>
      <c r="E303" s="88"/>
      <c r="F303" s="88"/>
      <c r="G303" s="101"/>
      <c r="H303" s="88"/>
      <c r="I303" s="103"/>
      <c r="J303" s="104"/>
      <c r="K303" s="98"/>
      <c r="L303" s="88"/>
      <c r="M303" s="88"/>
      <c r="N303" s="88"/>
      <c r="O303" s="88"/>
      <c r="P303" s="101"/>
      <c r="Q303" s="88"/>
      <c r="R303" s="103"/>
    </row>
    <row r="304" spans="1:18" ht="13.5" customHeight="1">
      <c r="A304" s="104"/>
      <c r="B304" s="98"/>
      <c r="C304" s="88"/>
      <c r="D304" s="88"/>
      <c r="E304" s="88"/>
      <c r="F304" s="88"/>
      <c r="G304" s="88"/>
      <c r="H304" s="88"/>
      <c r="I304" s="90"/>
      <c r="J304" s="104"/>
      <c r="K304" s="98"/>
      <c r="L304" s="88"/>
      <c r="M304" s="88"/>
      <c r="N304" s="88"/>
      <c r="O304" s="88"/>
      <c r="P304" s="88"/>
      <c r="Q304" s="88"/>
      <c r="R304" s="90"/>
    </row>
    <row r="305" spans="1:18" ht="13.5" customHeight="1">
      <c r="A305" s="104"/>
      <c r="B305" s="94"/>
      <c r="C305" s="157"/>
      <c r="D305" s="157"/>
      <c r="E305" s="157"/>
      <c r="F305" s="157"/>
      <c r="G305" s="88"/>
      <c r="H305" s="157"/>
      <c r="I305" s="74"/>
      <c r="J305" s="332" t="s">
        <v>1221</v>
      </c>
      <c r="K305" s="324"/>
      <c r="L305" s="324"/>
      <c r="M305" s="324"/>
      <c r="N305" s="324"/>
      <c r="O305" s="324"/>
      <c r="P305" s="324"/>
      <c r="Q305" s="324"/>
      <c r="R305" s="325"/>
    </row>
    <row r="306" spans="1:18" ht="13.5" customHeight="1">
      <c r="A306" s="275" t="s">
        <v>14</v>
      </c>
      <c r="B306" s="276"/>
      <c r="C306" s="47">
        <f>SUM(C292:C305)</f>
        <v>247</v>
      </c>
      <c r="D306" s="47">
        <f>SUM(D292:D305)</f>
        <v>46</v>
      </c>
      <c r="E306" s="47">
        <f>SUM(E292:E305)</f>
        <v>209</v>
      </c>
      <c r="F306" s="47">
        <f>SUM(F292:F305)</f>
        <v>50</v>
      </c>
      <c r="G306" s="47"/>
      <c r="H306" s="47">
        <f>SUM(H292:H305)</f>
        <v>552</v>
      </c>
      <c r="I306" s="48">
        <f>SUM(I292:I305)</f>
        <v>34.5</v>
      </c>
      <c r="J306" s="275" t="s">
        <v>14</v>
      </c>
      <c r="K306" s="276"/>
      <c r="L306" s="47">
        <f>SUM(L292:L305)</f>
        <v>148</v>
      </c>
      <c r="M306" s="47">
        <f>SUM(M292:M305)</f>
        <v>40</v>
      </c>
      <c r="N306" s="123" t="s">
        <v>578</v>
      </c>
      <c r="O306" s="47">
        <f>SUM(O292:O305)</f>
        <v>4</v>
      </c>
      <c r="P306" s="47"/>
      <c r="Q306" s="123" t="s">
        <v>1122</v>
      </c>
      <c r="R306" s="48">
        <f>SUM(R292:R305)</f>
        <v>32.5</v>
      </c>
    </row>
    <row r="307" spans="1:18" ht="13.5" customHeight="1">
      <c r="A307" s="275" t="s">
        <v>15</v>
      </c>
      <c r="B307" s="276"/>
      <c r="C307" s="275">
        <f>SUM(C306:E306)</f>
        <v>502</v>
      </c>
      <c r="D307" s="278"/>
      <c r="E307" s="276"/>
      <c r="F307" s="47">
        <f>F306</f>
        <v>50</v>
      </c>
      <c r="G307" s="47"/>
      <c r="H307" s="47">
        <f>SUM(C307:G307)</f>
        <v>552</v>
      </c>
      <c r="I307" s="48">
        <f>SUM(I292:I305)</f>
        <v>34.5</v>
      </c>
      <c r="J307" s="275" t="s">
        <v>15</v>
      </c>
      <c r="K307" s="276"/>
      <c r="L307" s="275" t="s">
        <v>579</v>
      </c>
      <c r="M307" s="287"/>
      <c r="N307" s="276"/>
      <c r="O307" s="47">
        <f>O306</f>
        <v>4</v>
      </c>
      <c r="P307" s="47"/>
      <c r="Q307" s="123" t="s">
        <v>1122</v>
      </c>
      <c r="R307" s="48">
        <f>SUM(R292:R305)</f>
        <v>32.5</v>
      </c>
    </row>
    <row r="308" spans="1:18" ht="13.5" customHeight="1">
      <c r="A308" s="311" t="s">
        <v>363</v>
      </c>
      <c r="B308" s="312"/>
      <c r="C308" s="312"/>
      <c r="D308" s="200"/>
      <c r="E308" s="65"/>
      <c r="F308" s="65"/>
      <c r="G308" s="65"/>
      <c r="H308" s="47">
        <f>H307+16*D308</f>
        <v>552</v>
      </c>
      <c r="I308" s="48">
        <f>I307+D308</f>
        <v>34.5</v>
      </c>
      <c r="J308" s="311" t="s">
        <v>363</v>
      </c>
      <c r="K308" s="312"/>
      <c r="L308" s="312"/>
      <c r="M308" s="200"/>
      <c r="N308" s="65"/>
      <c r="O308" s="65"/>
      <c r="P308" s="65"/>
      <c r="Q308" s="123" t="s">
        <v>1122</v>
      </c>
      <c r="R308" s="48">
        <f>R307+M308</f>
        <v>32.5</v>
      </c>
    </row>
    <row r="309" spans="1:18" ht="13.5" customHeight="1">
      <c r="A309" s="277" t="s">
        <v>136</v>
      </c>
      <c r="B309" s="278"/>
      <c r="C309" s="278"/>
      <c r="D309" s="278"/>
      <c r="E309" s="278"/>
      <c r="F309" s="278"/>
      <c r="G309" s="278"/>
      <c r="H309" s="278"/>
      <c r="I309" s="279"/>
      <c r="J309" s="277" t="s">
        <v>136</v>
      </c>
      <c r="K309" s="278"/>
      <c r="L309" s="278"/>
      <c r="M309" s="278"/>
      <c r="N309" s="278"/>
      <c r="O309" s="278"/>
      <c r="P309" s="278"/>
      <c r="Q309" s="278"/>
      <c r="R309" s="279"/>
    </row>
    <row r="310" spans="1:18" ht="13.5" customHeight="1">
      <c r="A310" s="280" t="s">
        <v>580</v>
      </c>
      <c r="B310" s="281"/>
      <c r="C310" s="281"/>
      <c r="D310" s="281"/>
      <c r="E310" s="281"/>
      <c r="F310" s="281"/>
      <c r="G310" s="281"/>
      <c r="H310" s="281"/>
      <c r="I310" s="282"/>
      <c r="J310" s="280" t="s">
        <v>16</v>
      </c>
      <c r="K310" s="281"/>
      <c r="L310" s="281"/>
      <c r="M310" s="281"/>
      <c r="N310" s="281"/>
      <c r="O310" s="281"/>
      <c r="P310" s="281"/>
      <c r="Q310" s="281"/>
      <c r="R310" s="282"/>
    </row>
    <row r="311" spans="1:18" ht="13.5" customHeight="1">
      <c r="A311" s="308" t="s">
        <v>17</v>
      </c>
      <c r="B311" s="309"/>
      <c r="C311" s="309"/>
      <c r="D311" s="309"/>
      <c r="E311" s="309"/>
      <c r="F311" s="309"/>
      <c r="G311" s="309"/>
      <c r="H311" s="309"/>
      <c r="I311" s="310"/>
      <c r="J311" s="308" t="s">
        <v>17</v>
      </c>
      <c r="K311" s="309"/>
      <c r="L311" s="309"/>
      <c r="M311" s="309"/>
      <c r="N311" s="309"/>
      <c r="O311" s="309"/>
      <c r="P311" s="309"/>
      <c r="Q311" s="309"/>
      <c r="R311" s="310"/>
    </row>
    <row r="312" spans="1:18" ht="13.5" customHeight="1">
      <c r="A312" s="275" t="s">
        <v>853</v>
      </c>
      <c r="B312" s="287"/>
      <c r="C312" s="287"/>
      <c r="D312" s="287"/>
      <c r="E312" s="287"/>
      <c r="F312" s="287"/>
      <c r="G312" s="287"/>
      <c r="H312" s="287"/>
      <c r="I312" s="276"/>
      <c r="J312" s="275" t="s">
        <v>852</v>
      </c>
      <c r="K312" s="287"/>
      <c r="L312" s="287"/>
      <c r="M312" s="287"/>
      <c r="N312" s="287"/>
      <c r="O312" s="287"/>
      <c r="P312" s="287"/>
      <c r="Q312" s="287"/>
      <c r="R312" s="276"/>
    </row>
    <row r="313" spans="1:18" ht="12" customHeight="1">
      <c r="A313" s="290" t="s">
        <v>18</v>
      </c>
      <c r="B313" s="292" t="s">
        <v>19</v>
      </c>
      <c r="C313" s="283" t="s">
        <v>20</v>
      </c>
      <c r="D313" s="283"/>
      <c r="E313" s="283"/>
      <c r="F313" s="294" t="s">
        <v>21</v>
      </c>
      <c r="G313" s="294" t="s">
        <v>22</v>
      </c>
      <c r="H313" s="305" t="s">
        <v>23</v>
      </c>
      <c r="I313" s="288" t="s">
        <v>24</v>
      </c>
      <c r="J313" s="290" t="s">
        <v>18</v>
      </c>
      <c r="K313" s="292" t="s">
        <v>19</v>
      </c>
      <c r="L313" s="283" t="s">
        <v>20</v>
      </c>
      <c r="M313" s="283"/>
      <c r="N313" s="283"/>
      <c r="O313" s="294" t="s">
        <v>21</v>
      </c>
      <c r="P313" s="294" t="s">
        <v>22</v>
      </c>
      <c r="Q313" s="305" t="s">
        <v>23</v>
      </c>
      <c r="R313" s="288" t="s">
        <v>24</v>
      </c>
    </row>
    <row r="314" spans="1:18" ht="26.25" customHeight="1">
      <c r="A314" s="291"/>
      <c r="B314" s="293"/>
      <c r="C314" s="51" t="s">
        <v>25</v>
      </c>
      <c r="D314" s="51" t="s">
        <v>26</v>
      </c>
      <c r="E314" s="51" t="s">
        <v>28</v>
      </c>
      <c r="F314" s="295"/>
      <c r="G314" s="295"/>
      <c r="H314" s="306"/>
      <c r="I314" s="289"/>
      <c r="J314" s="338"/>
      <c r="K314" s="342"/>
      <c r="L314" s="69" t="s">
        <v>25</v>
      </c>
      <c r="M314" s="69" t="s">
        <v>26</v>
      </c>
      <c r="N314" s="69" t="s">
        <v>27</v>
      </c>
      <c r="O314" s="343"/>
      <c r="P314" s="343"/>
      <c r="Q314" s="341"/>
      <c r="R314" s="344"/>
    </row>
    <row r="315" spans="1:18" ht="13.5" customHeight="1">
      <c r="A315" s="88">
        <v>1001453</v>
      </c>
      <c r="B315" s="113" t="s">
        <v>495</v>
      </c>
      <c r="C315" s="105">
        <v>24</v>
      </c>
      <c r="D315" s="99"/>
      <c r="E315" s="99">
        <v>3</v>
      </c>
      <c r="F315" s="99">
        <v>5</v>
      </c>
      <c r="G315" s="88"/>
      <c r="H315" s="101">
        <v>32</v>
      </c>
      <c r="I315" s="90">
        <v>2</v>
      </c>
      <c r="J315" s="67" t="s">
        <v>581</v>
      </c>
      <c r="K315" s="209" t="s">
        <v>582</v>
      </c>
      <c r="L315" s="156">
        <v>90</v>
      </c>
      <c r="M315" s="156"/>
      <c r="N315" s="156"/>
      <c r="O315" s="156">
        <v>6</v>
      </c>
      <c r="P315" s="69"/>
      <c r="Q315" s="156">
        <v>96</v>
      </c>
      <c r="R315" s="70">
        <v>6</v>
      </c>
    </row>
    <row r="316" spans="1:18" ht="13.5" customHeight="1">
      <c r="A316" s="104" t="s">
        <v>583</v>
      </c>
      <c r="B316" s="98" t="s">
        <v>174</v>
      </c>
      <c r="C316" s="88">
        <v>96</v>
      </c>
      <c r="D316" s="88"/>
      <c r="E316" s="88">
        <v>96</v>
      </c>
      <c r="F316" s="88"/>
      <c r="G316" s="88"/>
      <c r="H316" s="88">
        <v>192</v>
      </c>
      <c r="I316" s="90">
        <v>12</v>
      </c>
      <c r="J316" s="104" t="s">
        <v>584</v>
      </c>
      <c r="K316" s="98" t="s">
        <v>585</v>
      </c>
      <c r="L316" s="88">
        <v>40</v>
      </c>
      <c r="M316" s="88"/>
      <c r="N316" s="88"/>
      <c r="O316" s="88"/>
      <c r="P316" s="101"/>
      <c r="Q316" s="88">
        <v>40</v>
      </c>
      <c r="R316" s="90">
        <v>2.5</v>
      </c>
    </row>
    <row r="317" spans="1:18" ht="13.5" customHeight="1">
      <c r="A317" s="104" t="s">
        <v>586</v>
      </c>
      <c r="B317" s="98" t="s">
        <v>176</v>
      </c>
      <c r="C317" s="88">
        <v>96</v>
      </c>
      <c r="D317" s="88"/>
      <c r="E317" s="88">
        <v>96</v>
      </c>
      <c r="F317" s="88"/>
      <c r="G317" s="88"/>
      <c r="H317" s="88">
        <v>192</v>
      </c>
      <c r="I317" s="90">
        <v>12</v>
      </c>
      <c r="J317" s="104" t="s">
        <v>1123</v>
      </c>
      <c r="K317" s="98" t="s">
        <v>587</v>
      </c>
      <c r="L317" s="88">
        <v>72</v>
      </c>
      <c r="M317" s="88"/>
      <c r="N317" s="88"/>
      <c r="O317" s="88"/>
      <c r="P317" s="101"/>
      <c r="Q317" s="88">
        <v>72</v>
      </c>
      <c r="R317" s="90">
        <v>4.5</v>
      </c>
    </row>
    <row r="318" spans="1:18" ht="13.5" customHeight="1">
      <c r="A318" s="88">
        <v>1001353</v>
      </c>
      <c r="B318" s="98" t="s">
        <v>179</v>
      </c>
      <c r="C318" s="101">
        <v>48</v>
      </c>
      <c r="D318" s="61"/>
      <c r="E318" s="101">
        <v>48</v>
      </c>
      <c r="F318" s="61"/>
      <c r="G318" s="101"/>
      <c r="H318" s="105">
        <v>96</v>
      </c>
      <c r="I318" s="90">
        <v>6</v>
      </c>
      <c r="J318" s="104" t="s">
        <v>588</v>
      </c>
      <c r="K318" s="98" t="s">
        <v>589</v>
      </c>
      <c r="L318" s="88">
        <v>32</v>
      </c>
      <c r="M318" s="88"/>
      <c r="N318" s="88"/>
      <c r="O318" s="88"/>
      <c r="P318" s="101"/>
      <c r="Q318" s="88">
        <v>32</v>
      </c>
      <c r="R318" s="90">
        <v>2</v>
      </c>
    </row>
    <row r="319" spans="1:18" ht="13.5" customHeight="1">
      <c r="A319" s="104" t="s">
        <v>590</v>
      </c>
      <c r="B319" s="98" t="s">
        <v>182</v>
      </c>
      <c r="C319" s="88">
        <v>48</v>
      </c>
      <c r="D319" s="88"/>
      <c r="E319" s="88">
        <v>48</v>
      </c>
      <c r="F319" s="88"/>
      <c r="G319" s="88"/>
      <c r="H319" s="88">
        <v>96</v>
      </c>
      <c r="I319" s="90">
        <v>6</v>
      </c>
      <c r="J319" s="104" t="s">
        <v>591</v>
      </c>
      <c r="K319" s="98" t="s">
        <v>592</v>
      </c>
      <c r="L319" s="88">
        <v>20</v>
      </c>
      <c r="M319" s="88"/>
      <c r="N319" s="88"/>
      <c r="O319" s="88">
        <v>4</v>
      </c>
      <c r="P319" s="88"/>
      <c r="Q319" s="88">
        <v>24</v>
      </c>
      <c r="R319" s="90">
        <v>1.5</v>
      </c>
    </row>
    <row r="320" spans="1:18" ht="13.5" customHeight="1">
      <c r="A320" s="104" t="s">
        <v>591</v>
      </c>
      <c r="B320" s="98" t="s">
        <v>592</v>
      </c>
      <c r="C320" s="88">
        <v>20</v>
      </c>
      <c r="D320" s="88"/>
      <c r="E320" s="88"/>
      <c r="F320" s="88">
        <v>4</v>
      </c>
      <c r="G320" s="88"/>
      <c r="H320" s="88">
        <v>24</v>
      </c>
      <c r="I320" s="90">
        <v>1.5</v>
      </c>
      <c r="J320" s="88">
        <v>1001341</v>
      </c>
      <c r="K320" s="113" t="s">
        <v>29</v>
      </c>
      <c r="L320" s="105">
        <v>20</v>
      </c>
      <c r="M320" s="99"/>
      <c r="N320" s="99"/>
      <c r="O320" s="99">
        <v>4</v>
      </c>
      <c r="P320" s="88"/>
      <c r="Q320" s="101">
        <v>24</v>
      </c>
      <c r="R320" s="90">
        <v>1.5</v>
      </c>
    </row>
    <row r="321" spans="1:18" ht="13.5" customHeight="1">
      <c r="A321" s="88">
        <v>1001341</v>
      </c>
      <c r="B321" s="113" t="s">
        <v>29</v>
      </c>
      <c r="C321" s="105">
        <v>20</v>
      </c>
      <c r="D321" s="99"/>
      <c r="E321" s="99"/>
      <c r="F321" s="99">
        <v>4</v>
      </c>
      <c r="G321" s="88"/>
      <c r="H321" s="101">
        <v>24</v>
      </c>
      <c r="I321" s="90">
        <v>1.5</v>
      </c>
      <c r="J321" s="88">
        <v>1001371</v>
      </c>
      <c r="K321" s="113" t="s">
        <v>30</v>
      </c>
      <c r="L321" s="105">
        <v>20</v>
      </c>
      <c r="M321" s="99"/>
      <c r="N321" s="99"/>
      <c r="O321" s="99">
        <v>4</v>
      </c>
      <c r="P321" s="88"/>
      <c r="Q321" s="101">
        <v>24</v>
      </c>
      <c r="R321" s="90">
        <v>1.5</v>
      </c>
    </row>
    <row r="322" spans="1:18" ht="13.5" customHeight="1">
      <c r="A322" s="88">
        <v>1001371</v>
      </c>
      <c r="B322" s="113" t="s">
        <v>30</v>
      </c>
      <c r="C322" s="105">
        <v>20</v>
      </c>
      <c r="D322" s="99"/>
      <c r="E322" s="99"/>
      <c r="F322" s="99">
        <v>4</v>
      </c>
      <c r="G322" s="88"/>
      <c r="H322" s="101">
        <v>24</v>
      </c>
      <c r="I322" s="90">
        <v>1.5</v>
      </c>
      <c r="J322" s="88">
        <v>1001381</v>
      </c>
      <c r="K322" s="113" t="s">
        <v>31</v>
      </c>
      <c r="L322" s="105">
        <v>27</v>
      </c>
      <c r="M322" s="99"/>
      <c r="N322" s="99"/>
      <c r="O322" s="99">
        <v>5</v>
      </c>
      <c r="P322" s="88"/>
      <c r="Q322" s="101">
        <v>32</v>
      </c>
      <c r="R322" s="90">
        <v>2</v>
      </c>
    </row>
    <row r="323" spans="1:18" ht="13.5" customHeight="1">
      <c r="A323" s="88">
        <v>1001741</v>
      </c>
      <c r="B323" s="113" t="s">
        <v>593</v>
      </c>
      <c r="C323" s="105">
        <v>24</v>
      </c>
      <c r="D323" s="99"/>
      <c r="E323" s="99"/>
      <c r="F323" s="99"/>
      <c r="G323" s="88"/>
      <c r="H323" s="101">
        <v>24</v>
      </c>
      <c r="I323" s="90">
        <v>1.5</v>
      </c>
      <c r="J323" s="88">
        <v>1001321</v>
      </c>
      <c r="K323" s="113" t="s">
        <v>32</v>
      </c>
      <c r="L323" s="105">
        <v>27</v>
      </c>
      <c r="M323" s="99"/>
      <c r="N323" s="99"/>
      <c r="O323" s="99">
        <v>5</v>
      </c>
      <c r="P323" s="88"/>
      <c r="Q323" s="101">
        <v>32</v>
      </c>
      <c r="R323" s="90">
        <v>2</v>
      </c>
    </row>
    <row r="324" spans="1:18" ht="13.5" customHeight="1">
      <c r="A324" s="88"/>
      <c r="B324" s="113"/>
      <c r="C324" s="105"/>
      <c r="D324" s="99"/>
      <c r="E324" s="99"/>
      <c r="F324" s="99"/>
      <c r="G324" s="88"/>
      <c r="H324" s="101"/>
      <c r="I324" s="90"/>
      <c r="J324" s="88">
        <v>1001741</v>
      </c>
      <c r="K324" s="113" t="s">
        <v>593</v>
      </c>
      <c r="L324" s="105">
        <v>24</v>
      </c>
      <c r="M324" s="99"/>
      <c r="N324" s="99"/>
      <c r="O324" s="99"/>
      <c r="P324" s="88"/>
      <c r="Q324" s="101">
        <v>24</v>
      </c>
      <c r="R324" s="90">
        <v>1.5</v>
      </c>
    </row>
    <row r="325" spans="1:18" ht="13.5" customHeight="1">
      <c r="A325" s="326" t="s">
        <v>884</v>
      </c>
      <c r="B325" s="327"/>
      <c r="C325" s="327"/>
      <c r="D325" s="327"/>
      <c r="E325" s="327"/>
      <c r="F325" s="327"/>
      <c r="G325" s="327"/>
      <c r="H325" s="327"/>
      <c r="I325" s="328"/>
      <c r="J325" s="88"/>
      <c r="K325" s="113"/>
      <c r="L325" s="105"/>
      <c r="M325" s="99"/>
      <c r="N325" s="99"/>
      <c r="O325" s="99"/>
      <c r="P325" s="88"/>
      <c r="Q325" s="101"/>
      <c r="R325" s="90"/>
    </row>
    <row r="326" spans="1:18" ht="13.5" customHeight="1">
      <c r="A326" s="337"/>
      <c r="B326" s="327"/>
      <c r="C326" s="327"/>
      <c r="D326" s="327"/>
      <c r="E326" s="327"/>
      <c r="F326" s="327"/>
      <c r="G326" s="327"/>
      <c r="H326" s="327"/>
      <c r="I326" s="328"/>
      <c r="J326" s="104"/>
      <c r="K326" s="98"/>
      <c r="L326" s="88"/>
      <c r="M326" s="88"/>
      <c r="N326" s="88"/>
      <c r="O326" s="88"/>
      <c r="P326" s="101"/>
      <c r="Q326" s="88"/>
      <c r="R326" s="90"/>
    </row>
    <row r="327" spans="1:18" ht="13.5" customHeight="1">
      <c r="A327" s="329"/>
      <c r="B327" s="330"/>
      <c r="C327" s="330"/>
      <c r="D327" s="330"/>
      <c r="E327" s="330"/>
      <c r="F327" s="330"/>
      <c r="G327" s="330"/>
      <c r="H327" s="330"/>
      <c r="I327" s="331"/>
      <c r="J327" s="104"/>
      <c r="K327" s="98"/>
      <c r="L327" s="88"/>
      <c r="M327" s="88"/>
      <c r="N327" s="88"/>
      <c r="O327" s="88"/>
      <c r="P327" s="101"/>
      <c r="Q327" s="88"/>
      <c r="R327" s="90"/>
    </row>
    <row r="328" spans="1:18" ht="13.5" customHeight="1">
      <c r="A328" s="275" t="s">
        <v>14</v>
      </c>
      <c r="B328" s="276"/>
      <c r="C328" s="47">
        <f>SUM(C315:C325)</f>
        <v>396</v>
      </c>
      <c r="D328" s="47"/>
      <c r="E328" s="47">
        <f>SUM(E315:E325)</f>
        <v>291</v>
      </c>
      <c r="F328" s="47">
        <f>SUM(F315:F325)</f>
        <v>17</v>
      </c>
      <c r="G328" s="47"/>
      <c r="H328" s="47">
        <f>SUM(H315:H325)</f>
        <v>704</v>
      </c>
      <c r="I328" s="48">
        <f>SUM(I315:I325)</f>
        <v>44</v>
      </c>
      <c r="J328" s="275" t="s">
        <v>14</v>
      </c>
      <c r="K328" s="276"/>
      <c r="L328" s="47">
        <f>SUM(L314:L327)</f>
        <v>372</v>
      </c>
      <c r="M328" s="47"/>
      <c r="N328" s="47"/>
      <c r="O328" s="47">
        <f>SUM(O314:O326)</f>
        <v>28</v>
      </c>
      <c r="P328" s="47"/>
      <c r="Q328" s="47">
        <f>SUM(Q314:Q326)</f>
        <v>400</v>
      </c>
      <c r="R328" s="48">
        <f>SUM(R314:R326)</f>
        <v>25</v>
      </c>
    </row>
    <row r="329" spans="1:18" ht="13.5" customHeight="1">
      <c r="A329" s="275" t="s">
        <v>15</v>
      </c>
      <c r="B329" s="276"/>
      <c r="C329" s="275">
        <f>SUM(C328:E328)</f>
        <v>687</v>
      </c>
      <c r="D329" s="287"/>
      <c r="E329" s="276"/>
      <c r="F329" s="47">
        <f>F328</f>
        <v>17</v>
      </c>
      <c r="G329" s="47"/>
      <c r="H329" s="47">
        <f>SUM(C329:G329)</f>
        <v>704</v>
      </c>
      <c r="I329" s="48">
        <f>SUM(I315:I325)</f>
        <v>44</v>
      </c>
      <c r="J329" s="275" t="s">
        <v>15</v>
      </c>
      <c r="K329" s="276"/>
      <c r="L329" s="275">
        <f>SUM(L328:N328)</f>
        <v>372</v>
      </c>
      <c r="M329" s="287"/>
      <c r="N329" s="276"/>
      <c r="O329" s="47">
        <f>O328</f>
        <v>28</v>
      </c>
      <c r="P329" s="47"/>
      <c r="Q329" s="47">
        <f>SUM(L329:P329)</f>
        <v>400</v>
      </c>
      <c r="R329" s="48">
        <f>SUM(R314:R326)</f>
        <v>25</v>
      </c>
    </row>
    <row r="330" spans="1:18" ht="13.5" customHeight="1">
      <c r="A330" s="311" t="s">
        <v>8</v>
      </c>
      <c r="B330" s="312"/>
      <c r="C330" s="312"/>
      <c r="D330" s="316">
        <v>2</v>
      </c>
      <c r="E330" s="255"/>
      <c r="F330" s="65"/>
      <c r="G330" s="65"/>
      <c r="H330" s="47">
        <f>H329+16*D330</f>
        <v>736</v>
      </c>
      <c r="I330" s="48">
        <f>I329+D330</f>
        <v>46</v>
      </c>
      <c r="J330" s="311" t="s">
        <v>8</v>
      </c>
      <c r="K330" s="312"/>
      <c r="L330" s="312"/>
      <c r="M330" s="316">
        <v>4</v>
      </c>
      <c r="N330" s="255"/>
      <c r="O330" s="65"/>
      <c r="P330" s="65"/>
      <c r="Q330" s="47">
        <f>Q329+16*M330</f>
        <v>464</v>
      </c>
      <c r="R330" s="48">
        <f>R329+M330</f>
        <v>29</v>
      </c>
    </row>
    <row r="331" spans="1:18" ht="13.5" customHeight="1">
      <c r="A331" s="183"/>
      <c r="B331" s="184"/>
      <c r="C331" s="183"/>
      <c r="D331" s="210"/>
      <c r="E331" s="58"/>
      <c r="F331" s="58"/>
      <c r="G331" s="58"/>
      <c r="H331" s="58"/>
      <c r="I331" s="186"/>
      <c r="J331" s="183"/>
      <c r="K331" s="184"/>
      <c r="L331" s="183"/>
      <c r="M331" s="210"/>
      <c r="N331" s="58"/>
      <c r="O331" s="58"/>
      <c r="P331" s="58"/>
      <c r="Q331" s="201"/>
      <c r="R331" s="186"/>
    </row>
    <row r="332" spans="1:18" ht="13.5" customHeight="1">
      <c r="A332" s="163"/>
      <c r="B332" s="164"/>
      <c r="C332" s="163"/>
      <c r="D332" s="211"/>
      <c r="E332" s="61"/>
      <c r="F332" s="61"/>
      <c r="G332" s="61"/>
      <c r="H332" s="61"/>
      <c r="I332" s="166"/>
      <c r="J332" s="163"/>
      <c r="K332" s="164"/>
      <c r="L332" s="163"/>
      <c r="M332" s="211"/>
      <c r="N332" s="61"/>
      <c r="O332" s="61"/>
      <c r="P332" s="61"/>
      <c r="Q332" s="212"/>
      <c r="R332" s="166"/>
    </row>
    <row r="333" spans="1:18" ht="1.5" customHeight="1">
      <c r="A333" s="193"/>
      <c r="B333" s="194"/>
      <c r="C333" s="193"/>
      <c r="D333" s="213"/>
      <c r="E333" s="63"/>
      <c r="F333" s="63"/>
      <c r="G333" s="63"/>
      <c r="H333" s="63"/>
      <c r="I333" s="196"/>
      <c r="J333" s="193"/>
      <c r="K333" s="194"/>
      <c r="L333" s="193"/>
      <c r="M333" s="213"/>
      <c r="N333" s="63"/>
      <c r="O333" s="63"/>
      <c r="P333" s="63"/>
      <c r="Q333" s="202"/>
      <c r="R333" s="196"/>
    </row>
    <row r="334" spans="1:18" ht="13.5" customHeight="1">
      <c r="A334" s="277" t="s">
        <v>136</v>
      </c>
      <c r="B334" s="278"/>
      <c r="C334" s="278"/>
      <c r="D334" s="278"/>
      <c r="E334" s="278"/>
      <c r="F334" s="278"/>
      <c r="G334" s="278"/>
      <c r="H334" s="278"/>
      <c r="I334" s="279"/>
      <c r="J334" s="277" t="s">
        <v>136</v>
      </c>
      <c r="K334" s="278"/>
      <c r="L334" s="278"/>
      <c r="M334" s="278"/>
      <c r="N334" s="278"/>
      <c r="O334" s="278"/>
      <c r="P334" s="278"/>
      <c r="Q334" s="278"/>
      <c r="R334" s="279"/>
    </row>
    <row r="335" spans="1:18" ht="13.5" customHeight="1">
      <c r="A335" s="280" t="s">
        <v>9</v>
      </c>
      <c r="B335" s="281"/>
      <c r="C335" s="281"/>
      <c r="D335" s="281"/>
      <c r="E335" s="281"/>
      <c r="F335" s="281"/>
      <c r="G335" s="281"/>
      <c r="H335" s="281"/>
      <c r="I335" s="282"/>
      <c r="J335" s="280" t="s">
        <v>594</v>
      </c>
      <c r="K335" s="281"/>
      <c r="L335" s="281"/>
      <c r="M335" s="281"/>
      <c r="N335" s="281"/>
      <c r="O335" s="281"/>
      <c r="P335" s="281"/>
      <c r="Q335" s="281"/>
      <c r="R335" s="282"/>
    </row>
    <row r="336" spans="1:18" ht="13.5" customHeight="1">
      <c r="A336" s="308" t="s">
        <v>17</v>
      </c>
      <c r="B336" s="309"/>
      <c r="C336" s="309"/>
      <c r="D336" s="309"/>
      <c r="E336" s="309"/>
      <c r="F336" s="309"/>
      <c r="G336" s="309"/>
      <c r="H336" s="309"/>
      <c r="I336" s="310"/>
      <c r="J336" s="308" t="s">
        <v>17</v>
      </c>
      <c r="K336" s="309"/>
      <c r="L336" s="309"/>
      <c r="M336" s="309"/>
      <c r="N336" s="309"/>
      <c r="O336" s="309"/>
      <c r="P336" s="309"/>
      <c r="Q336" s="309"/>
      <c r="R336" s="310"/>
    </row>
    <row r="337" spans="1:18" ht="13.5" customHeight="1">
      <c r="A337" s="275" t="s">
        <v>854</v>
      </c>
      <c r="B337" s="287"/>
      <c r="C337" s="287"/>
      <c r="D337" s="287"/>
      <c r="E337" s="287"/>
      <c r="F337" s="287"/>
      <c r="G337" s="287"/>
      <c r="H337" s="287"/>
      <c r="I337" s="276"/>
      <c r="J337" s="275" t="s">
        <v>852</v>
      </c>
      <c r="K337" s="287"/>
      <c r="L337" s="287"/>
      <c r="M337" s="287"/>
      <c r="N337" s="287"/>
      <c r="O337" s="287"/>
      <c r="P337" s="287"/>
      <c r="Q337" s="287"/>
      <c r="R337" s="276"/>
    </row>
    <row r="338" spans="1:18" ht="12.75" customHeight="1">
      <c r="A338" s="290" t="s">
        <v>18</v>
      </c>
      <c r="B338" s="292" t="s">
        <v>19</v>
      </c>
      <c r="C338" s="283" t="s">
        <v>20</v>
      </c>
      <c r="D338" s="283"/>
      <c r="E338" s="283"/>
      <c r="F338" s="294" t="s">
        <v>21</v>
      </c>
      <c r="G338" s="294" t="s">
        <v>22</v>
      </c>
      <c r="H338" s="305" t="s">
        <v>23</v>
      </c>
      <c r="I338" s="288" t="s">
        <v>24</v>
      </c>
      <c r="J338" s="290" t="s">
        <v>18</v>
      </c>
      <c r="K338" s="292" t="s">
        <v>19</v>
      </c>
      <c r="L338" s="283" t="s">
        <v>20</v>
      </c>
      <c r="M338" s="283"/>
      <c r="N338" s="283"/>
      <c r="O338" s="294" t="s">
        <v>21</v>
      </c>
      <c r="P338" s="294" t="s">
        <v>22</v>
      </c>
      <c r="Q338" s="305" t="s">
        <v>23</v>
      </c>
      <c r="R338" s="288" t="s">
        <v>24</v>
      </c>
    </row>
    <row r="339" spans="1:18" ht="24" customHeight="1">
      <c r="A339" s="291"/>
      <c r="B339" s="293"/>
      <c r="C339" s="51" t="s">
        <v>25</v>
      </c>
      <c r="D339" s="51" t="s">
        <v>26</v>
      </c>
      <c r="E339" s="51" t="s">
        <v>28</v>
      </c>
      <c r="F339" s="295"/>
      <c r="G339" s="295"/>
      <c r="H339" s="306"/>
      <c r="I339" s="289"/>
      <c r="J339" s="291"/>
      <c r="K339" s="293"/>
      <c r="L339" s="51" t="s">
        <v>25</v>
      </c>
      <c r="M339" s="51" t="s">
        <v>26</v>
      </c>
      <c r="N339" s="51" t="s">
        <v>28</v>
      </c>
      <c r="O339" s="295"/>
      <c r="P339" s="295"/>
      <c r="Q339" s="306"/>
      <c r="R339" s="289"/>
    </row>
    <row r="340" spans="1:18" ht="14.25" customHeight="1">
      <c r="A340" s="104" t="s">
        <v>591</v>
      </c>
      <c r="B340" s="98" t="s">
        <v>592</v>
      </c>
      <c r="C340" s="88">
        <v>20</v>
      </c>
      <c r="D340" s="88"/>
      <c r="E340" s="88"/>
      <c r="F340" s="88">
        <v>4</v>
      </c>
      <c r="G340" s="88"/>
      <c r="H340" s="88">
        <v>24</v>
      </c>
      <c r="I340" s="90">
        <v>1.5</v>
      </c>
      <c r="J340" s="104" t="s">
        <v>595</v>
      </c>
      <c r="K340" s="87" t="s">
        <v>596</v>
      </c>
      <c r="L340" s="88">
        <v>32</v>
      </c>
      <c r="M340" s="61"/>
      <c r="N340" s="88"/>
      <c r="O340" s="62"/>
      <c r="P340" s="88"/>
      <c r="Q340" s="88">
        <v>32</v>
      </c>
      <c r="R340" s="90">
        <f>Q340/16</f>
        <v>2</v>
      </c>
    </row>
    <row r="341" spans="1:18" ht="13.5" customHeight="1">
      <c r="A341" s="88">
        <v>1001341</v>
      </c>
      <c r="B341" s="113" t="s">
        <v>29</v>
      </c>
      <c r="C341" s="88">
        <v>20</v>
      </c>
      <c r="D341" s="99"/>
      <c r="E341" s="88"/>
      <c r="F341" s="99">
        <v>4</v>
      </c>
      <c r="G341" s="88"/>
      <c r="H341" s="88">
        <v>24</v>
      </c>
      <c r="I341" s="90">
        <v>1.5</v>
      </c>
      <c r="J341" s="86" t="s">
        <v>591</v>
      </c>
      <c r="K341" s="98" t="s">
        <v>592</v>
      </c>
      <c r="L341" s="61">
        <v>20</v>
      </c>
      <c r="M341" s="88"/>
      <c r="N341" s="99"/>
      <c r="O341" s="88">
        <v>4</v>
      </c>
      <c r="P341" s="61"/>
      <c r="Q341" s="101">
        <v>24</v>
      </c>
      <c r="R341" s="90">
        <f aca="true" t="shared" si="10" ref="R341:R346">Q341/16</f>
        <v>1.5</v>
      </c>
    </row>
    <row r="342" spans="1:18" ht="13.5" customHeight="1">
      <c r="A342" s="88">
        <v>1001371</v>
      </c>
      <c r="B342" s="113" t="s">
        <v>30</v>
      </c>
      <c r="C342" s="88">
        <v>20</v>
      </c>
      <c r="D342" s="99"/>
      <c r="E342" s="88"/>
      <c r="F342" s="99">
        <v>4</v>
      </c>
      <c r="G342" s="88"/>
      <c r="H342" s="88">
        <v>24</v>
      </c>
      <c r="I342" s="90">
        <v>1.5</v>
      </c>
      <c r="J342" s="86" t="s">
        <v>597</v>
      </c>
      <c r="K342" s="98" t="s">
        <v>29</v>
      </c>
      <c r="L342" s="61">
        <v>20</v>
      </c>
      <c r="M342" s="88"/>
      <c r="N342" s="99"/>
      <c r="O342" s="88">
        <v>4</v>
      </c>
      <c r="P342" s="61"/>
      <c r="Q342" s="101">
        <v>24</v>
      </c>
      <c r="R342" s="90">
        <f t="shared" si="10"/>
        <v>1.5</v>
      </c>
    </row>
    <row r="343" spans="1:18" ht="13.5" customHeight="1">
      <c r="A343" s="104" t="s">
        <v>598</v>
      </c>
      <c r="B343" s="98" t="s">
        <v>599</v>
      </c>
      <c r="C343" s="88">
        <v>53</v>
      </c>
      <c r="D343" s="88"/>
      <c r="E343" s="88">
        <v>17</v>
      </c>
      <c r="F343" s="88">
        <v>2</v>
      </c>
      <c r="G343" s="101"/>
      <c r="H343" s="88">
        <v>72</v>
      </c>
      <c r="I343" s="90">
        <v>4.5</v>
      </c>
      <c r="J343" s="86" t="s">
        <v>600</v>
      </c>
      <c r="K343" s="98" t="s">
        <v>31</v>
      </c>
      <c r="L343" s="61">
        <v>27</v>
      </c>
      <c r="M343" s="88"/>
      <c r="N343" s="105"/>
      <c r="O343" s="88">
        <v>5</v>
      </c>
      <c r="P343" s="61"/>
      <c r="Q343" s="101">
        <v>32</v>
      </c>
      <c r="R343" s="90">
        <f t="shared" si="10"/>
        <v>2</v>
      </c>
    </row>
    <row r="344" spans="1:18" ht="13.5" customHeight="1">
      <c r="A344" s="104" t="s">
        <v>601</v>
      </c>
      <c r="B344" s="98" t="s">
        <v>602</v>
      </c>
      <c r="C344" s="88">
        <v>40</v>
      </c>
      <c r="D344" s="88">
        <v>28</v>
      </c>
      <c r="E344" s="88"/>
      <c r="F344" s="88">
        <v>4</v>
      </c>
      <c r="G344" s="101"/>
      <c r="H344" s="88">
        <v>72</v>
      </c>
      <c r="I344" s="90">
        <v>4.5</v>
      </c>
      <c r="J344" s="104" t="s">
        <v>603</v>
      </c>
      <c r="K344" s="87" t="s">
        <v>604</v>
      </c>
      <c r="L344" s="88">
        <v>32</v>
      </c>
      <c r="M344" s="61"/>
      <c r="N344" s="88"/>
      <c r="O344" s="62"/>
      <c r="P344" s="101"/>
      <c r="Q344" s="88">
        <v>32</v>
      </c>
      <c r="R344" s="90">
        <f t="shared" si="10"/>
        <v>2</v>
      </c>
    </row>
    <row r="345" spans="1:18" ht="13.5" customHeight="1">
      <c r="A345" s="104" t="s">
        <v>605</v>
      </c>
      <c r="B345" s="113" t="s">
        <v>606</v>
      </c>
      <c r="C345" s="88">
        <v>38</v>
      </c>
      <c r="D345" s="88"/>
      <c r="E345" s="88">
        <v>10</v>
      </c>
      <c r="F345" s="88"/>
      <c r="G345" s="101"/>
      <c r="H345" s="88">
        <v>48</v>
      </c>
      <c r="I345" s="90">
        <v>3</v>
      </c>
      <c r="J345" s="104" t="s">
        <v>607</v>
      </c>
      <c r="K345" s="87" t="s">
        <v>608</v>
      </c>
      <c r="L345" s="88">
        <v>16</v>
      </c>
      <c r="M345" s="61"/>
      <c r="N345" s="88"/>
      <c r="O345" s="62"/>
      <c r="P345" s="88"/>
      <c r="Q345" s="88">
        <v>16</v>
      </c>
      <c r="R345" s="90">
        <f t="shared" si="10"/>
        <v>1</v>
      </c>
    </row>
    <row r="346" spans="1:18" ht="13.5" customHeight="1">
      <c r="A346" s="104" t="s">
        <v>609</v>
      </c>
      <c r="B346" s="98" t="s">
        <v>610</v>
      </c>
      <c r="C346" s="88">
        <v>30</v>
      </c>
      <c r="D346" s="88"/>
      <c r="E346" s="88">
        <v>18</v>
      </c>
      <c r="F346" s="88"/>
      <c r="G346" s="101"/>
      <c r="H346" s="88">
        <v>48</v>
      </c>
      <c r="I346" s="90">
        <v>3</v>
      </c>
      <c r="J346" s="104" t="s">
        <v>611</v>
      </c>
      <c r="K346" s="87" t="s">
        <v>612</v>
      </c>
      <c r="L346" s="88">
        <v>144</v>
      </c>
      <c r="M346" s="61"/>
      <c r="N346" s="88"/>
      <c r="O346" s="62"/>
      <c r="P346" s="88"/>
      <c r="Q346" s="88">
        <v>144</v>
      </c>
      <c r="R346" s="90">
        <f t="shared" si="10"/>
        <v>9</v>
      </c>
    </row>
    <row r="347" spans="1:18" ht="13.5" customHeight="1">
      <c r="A347" s="88">
        <v>1001741</v>
      </c>
      <c r="B347" s="113" t="s">
        <v>593</v>
      </c>
      <c r="C347" s="105">
        <v>24</v>
      </c>
      <c r="D347" s="99"/>
      <c r="E347" s="99"/>
      <c r="F347" s="99"/>
      <c r="G347" s="88"/>
      <c r="H347" s="101">
        <v>24</v>
      </c>
      <c r="I347" s="90">
        <v>1.5</v>
      </c>
      <c r="J347" s="88">
        <v>1001741</v>
      </c>
      <c r="K347" s="113" t="s">
        <v>593</v>
      </c>
      <c r="L347" s="105">
        <v>24</v>
      </c>
      <c r="M347" s="99"/>
      <c r="N347" s="99"/>
      <c r="O347" s="99"/>
      <c r="P347" s="88"/>
      <c r="Q347" s="101">
        <v>24</v>
      </c>
      <c r="R347" s="90">
        <v>1.5</v>
      </c>
    </row>
    <row r="348" spans="1:18" ht="13.5" customHeight="1">
      <c r="A348" s="104" t="s">
        <v>613</v>
      </c>
      <c r="B348" s="98" t="s">
        <v>614</v>
      </c>
      <c r="C348" s="88"/>
      <c r="D348" s="88"/>
      <c r="E348" s="88" t="s">
        <v>115</v>
      </c>
      <c r="F348" s="88"/>
      <c r="G348" s="101"/>
      <c r="H348" s="88" t="s">
        <v>115</v>
      </c>
      <c r="I348" s="90">
        <v>2</v>
      </c>
      <c r="J348" s="104" t="s">
        <v>615</v>
      </c>
      <c r="K348" s="87" t="s">
        <v>616</v>
      </c>
      <c r="L348" s="88"/>
      <c r="M348" s="61"/>
      <c r="N348" s="88" t="s">
        <v>617</v>
      </c>
      <c r="O348" s="61"/>
      <c r="P348" s="101"/>
      <c r="Q348" s="88" t="s">
        <v>617</v>
      </c>
      <c r="R348" s="90">
        <v>2</v>
      </c>
    </row>
    <row r="349" spans="1:18" ht="13.5" customHeight="1">
      <c r="A349" s="104" t="s">
        <v>618</v>
      </c>
      <c r="B349" s="98" t="s">
        <v>619</v>
      </c>
      <c r="C349" s="88"/>
      <c r="D349" s="88"/>
      <c r="E349" s="88" t="s">
        <v>115</v>
      </c>
      <c r="F349" s="88"/>
      <c r="G349" s="101"/>
      <c r="H349" s="88" t="s">
        <v>115</v>
      </c>
      <c r="I349" s="90">
        <v>2</v>
      </c>
      <c r="J349" s="104" t="s">
        <v>620</v>
      </c>
      <c r="K349" s="87" t="s">
        <v>621</v>
      </c>
      <c r="L349" s="88"/>
      <c r="M349" s="61"/>
      <c r="N349" s="88" t="s">
        <v>617</v>
      </c>
      <c r="O349" s="61"/>
      <c r="P349" s="101"/>
      <c r="Q349" s="88" t="s">
        <v>617</v>
      </c>
      <c r="R349" s="90">
        <v>2</v>
      </c>
    </row>
    <row r="350" spans="1:18" ht="13.5" customHeight="1">
      <c r="A350" s="104" t="s">
        <v>622</v>
      </c>
      <c r="B350" s="98" t="s">
        <v>623</v>
      </c>
      <c r="C350" s="88"/>
      <c r="D350" s="88"/>
      <c r="E350" s="88" t="s">
        <v>115</v>
      </c>
      <c r="F350" s="88"/>
      <c r="G350" s="101"/>
      <c r="H350" s="88" t="s">
        <v>115</v>
      </c>
      <c r="I350" s="90">
        <v>2</v>
      </c>
      <c r="J350" s="104"/>
      <c r="K350" s="98"/>
      <c r="L350" s="88"/>
      <c r="M350" s="88"/>
      <c r="N350" s="88"/>
      <c r="O350" s="88"/>
      <c r="P350" s="101"/>
      <c r="Q350" s="88"/>
      <c r="R350" s="90"/>
    </row>
    <row r="351" spans="1:18" ht="13.5" customHeight="1">
      <c r="A351" s="104"/>
      <c r="B351" s="98"/>
      <c r="C351" s="88"/>
      <c r="D351" s="88"/>
      <c r="E351" s="88"/>
      <c r="F351" s="88"/>
      <c r="G351" s="101"/>
      <c r="H351" s="88"/>
      <c r="I351" s="90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1:18" ht="13.5" customHeight="1">
      <c r="A352" s="104"/>
      <c r="B352" s="98"/>
      <c r="C352" s="88"/>
      <c r="D352" s="88"/>
      <c r="E352" s="88"/>
      <c r="F352" s="88"/>
      <c r="G352" s="101"/>
      <c r="H352" s="88"/>
      <c r="I352" s="90"/>
      <c r="J352" s="104"/>
      <c r="K352" s="98"/>
      <c r="L352" s="88"/>
      <c r="M352" s="88"/>
      <c r="N352" s="88"/>
      <c r="O352" s="88"/>
      <c r="P352" s="101"/>
      <c r="Q352" s="88"/>
      <c r="R352" s="90"/>
    </row>
    <row r="353" spans="1:18" ht="13.5" customHeight="1">
      <c r="A353" s="104"/>
      <c r="B353" s="98"/>
      <c r="C353" s="88"/>
      <c r="D353" s="88"/>
      <c r="E353" s="88"/>
      <c r="F353" s="88"/>
      <c r="G353" s="101"/>
      <c r="H353" s="88"/>
      <c r="I353" s="90"/>
      <c r="J353" s="104"/>
      <c r="K353" s="98"/>
      <c r="L353" s="88"/>
      <c r="M353" s="88"/>
      <c r="N353" s="88"/>
      <c r="O353" s="88"/>
      <c r="P353" s="101"/>
      <c r="Q353" s="88"/>
      <c r="R353" s="90"/>
    </row>
    <row r="354" spans="1:18" ht="13.5" customHeight="1">
      <c r="A354" s="275" t="s">
        <v>14</v>
      </c>
      <c r="B354" s="276"/>
      <c r="C354" s="47">
        <f>SUM(C340:C353)</f>
        <v>245</v>
      </c>
      <c r="D354" s="47">
        <v>28</v>
      </c>
      <c r="E354" s="123" t="s">
        <v>624</v>
      </c>
      <c r="F354" s="47">
        <f>SUM(F339:F353)</f>
        <v>18</v>
      </c>
      <c r="G354" s="47"/>
      <c r="H354" s="123" t="s">
        <v>625</v>
      </c>
      <c r="I354" s="48">
        <f>SUM(I339:I353)</f>
        <v>27</v>
      </c>
      <c r="J354" s="275" t="s">
        <v>14</v>
      </c>
      <c r="K354" s="276"/>
      <c r="L354" s="47">
        <f>SUM(L340:L353)</f>
        <v>315</v>
      </c>
      <c r="M354" s="47"/>
      <c r="N354" s="47" t="s">
        <v>626</v>
      </c>
      <c r="O354" s="47">
        <f>SUM(O339:O353)</f>
        <v>13</v>
      </c>
      <c r="P354" s="47"/>
      <c r="Q354" s="123" t="s">
        <v>627</v>
      </c>
      <c r="R354" s="96">
        <f>SUM(R340:R353)</f>
        <v>24.5</v>
      </c>
    </row>
    <row r="355" spans="1:18" ht="13.5" customHeight="1">
      <c r="A355" s="275" t="s">
        <v>15</v>
      </c>
      <c r="B355" s="276"/>
      <c r="C355" s="275" t="s">
        <v>628</v>
      </c>
      <c r="D355" s="287"/>
      <c r="E355" s="276"/>
      <c r="F355" s="47">
        <f>F354</f>
        <v>18</v>
      </c>
      <c r="G355" s="47"/>
      <c r="H355" s="123" t="s">
        <v>625</v>
      </c>
      <c r="I355" s="48">
        <f>SUM(I339:I353)</f>
        <v>27</v>
      </c>
      <c r="J355" s="275" t="s">
        <v>15</v>
      </c>
      <c r="K355" s="276"/>
      <c r="L355" s="275" t="s">
        <v>629</v>
      </c>
      <c r="M355" s="287"/>
      <c r="N355" s="276"/>
      <c r="O355" s="47">
        <f>O354</f>
        <v>13</v>
      </c>
      <c r="P355" s="47"/>
      <c r="Q355" s="123" t="s">
        <v>627</v>
      </c>
      <c r="R355" s="96">
        <f>SUM(R339:R353)</f>
        <v>24.5</v>
      </c>
    </row>
    <row r="356" spans="1:18" ht="13.5" customHeight="1">
      <c r="A356" s="311" t="s">
        <v>8</v>
      </c>
      <c r="B356" s="312"/>
      <c r="C356" s="312"/>
      <c r="D356" s="316">
        <v>2</v>
      </c>
      <c r="E356" s="255"/>
      <c r="F356" s="65"/>
      <c r="G356" s="65"/>
      <c r="H356" s="123" t="s">
        <v>630</v>
      </c>
      <c r="I356" s="48">
        <f>I355+D356</f>
        <v>29</v>
      </c>
      <c r="J356" s="311" t="s">
        <v>8</v>
      </c>
      <c r="K356" s="312"/>
      <c r="L356" s="312"/>
      <c r="M356" s="316">
        <v>3</v>
      </c>
      <c r="N356" s="255"/>
      <c r="O356" s="65"/>
      <c r="P356" s="65"/>
      <c r="Q356" s="123" t="s">
        <v>631</v>
      </c>
      <c r="R356" s="96">
        <f>R355+M356</f>
        <v>27.5</v>
      </c>
    </row>
    <row r="357" spans="1:18" ht="13.5" customHeight="1">
      <c r="A357" s="277" t="s">
        <v>136</v>
      </c>
      <c r="B357" s="278"/>
      <c r="C357" s="278"/>
      <c r="D357" s="278"/>
      <c r="E357" s="278"/>
      <c r="F357" s="278"/>
      <c r="G357" s="278"/>
      <c r="H357" s="278"/>
      <c r="I357" s="279"/>
      <c r="J357" s="277" t="s">
        <v>136</v>
      </c>
      <c r="K357" s="278"/>
      <c r="L357" s="278"/>
      <c r="M357" s="278"/>
      <c r="N357" s="278"/>
      <c r="O357" s="278"/>
      <c r="P357" s="278"/>
      <c r="Q357" s="278"/>
      <c r="R357" s="279"/>
    </row>
    <row r="358" spans="1:18" ht="13.5" customHeight="1">
      <c r="A358" s="280" t="s">
        <v>1187</v>
      </c>
      <c r="B358" s="281"/>
      <c r="C358" s="281"/>
      <c r="D358" s="281"/>
      <c r="E358" s="281"/>
      <c r="F358" s="281"/>
      <c r="G358" s="281"/>
      <c r="H358" s="281"/>
      <c r="I358" s="282"/>
      <c r="J358" s="280" t="s">
        <v>364</v>
      </c>
      <c r="K358" s="281"/>
      <c r="L358" s="281"/>
      <c r="M358" s="281"/>
      <c r="N358" s="281"/>
      <c r="O358" s="281"/>
      <c r="P358" s="281"/>
      <c r="Q358" s="281"/>
      <c r="R358" s="282"/>
    </row>
    <row r="359" spans="1:18" ht="13.5" customHeight="1">
      <c r="A359" s="308" t="s">
        <v>17</v>
      </c>
      <c r="B359" s="309"/>
      <c r="C359" s="309"/>
      <c r="D359" s="309"/>
      <c r="E359" s="309"/>
      <c r="F359" s="309"/>
      <c r="G359" s="309"/>
      <c r="H359" s="309"/>
      <c r="I359" s="310"/>
      <c r="J359" s="308" t="s">
        <v>17</v>
      </c>
      <c r="K359" s="309"/>
      <c r="L359" s="309"/>
      <c r="M359" s="309"/>
      <c r="N359" s="309"/>
      <c r="O359" s="309"/>
      <c r="P359" s="309"/>
      <c r="Q359" s="309"/>
      <c r="R359" s="310"/>
    </row>
    <row r="360" spans="1:18" ht="13.5" customHeight="1">
      <c r="A360" s="275" t="s">
        <v>855</v>
      </c>
      <c r="B360" s="287"/>
      <c r="C360" s="287"/>
      <c r="D360" s="287"/>
      <c r="E360" s="287"/>
      <c r="F360" s="287"/>
      <c r="G360" s="287"/>
      <c r="H360" s="287"/>
      <c r="I360" s="276"/>
      <c r="J360" s="275" t="s">
        <v>1124</v>
      </c>
      <c r="K360" s="287"/>
      <c r="L360" s="287"/>
      <c r="M360" s="287"/>
      <c r="N360" s="287"/>
      <c r="O360" s="287"/>
      <c r="P360" s="287"/>
      <c r="Q360" s="287"/>
      <c r="R360" s="276"/>
    </row>
    <row r="361" spans="1:18" ht="15.75" customHeight="1">
      <c r="A361" s="290" t="s">
        <v>18</v>
      </c>
      <c r="B361" s="292" t="s">
        <v>19</v>
      </c>
      <c r="C361" s="283" t="s">
        <v>20</v>
      </c>
      <c r="D361" s="283"/>
      <c r="E361" s="283"/>
      <c r="F361" s="294" t="s">
        <v>21</v>
      </c>
      <c r="G361" s="294" t="s">
        <v>22</v>
      </c>
      <c r="H361" s="305" t="s">
        <v>23</v>
      </c>
      <c r="I361" s="288" t="s">
        <v>24</v>
      </c>
      <c r="J361" s="290" t="s">
        <v>18</v>
      </c>
      <c r="K361" s="292" t="s">
        <v>19</v>
      </c>
      <c r="L361" s="283" t="s">
        <v>20</v>
      </c>
      <c r="M361" s="283"/>
      <c r="N361" s="283"/>
      <c r="O361" s="294" t="s">
        <v>21</v>
      </c>
      <c r="P361" s="294" t="s">
        <v>22</v>
      </c>
      <c r="Q361" s="305" t="s">
        <v>23</v>
      </c>
      <c r="R361" s="288" t="s">
        <v>24</v>
      </c>
    </row>
    <row r="362" spans="1:18" ht="25.5" customHeight="1">
      <c r="A362" s="338"/>
      <c r="B362" s="293"/>
      <c r="C362" s="69" t="s">
        <v>25</v>
      </c>
      <c r="D362" s="69" t="s">
        <v>26</v>
      </c>
      <c r="E362" s="69" t="s">
        <v>33</v>
      </c>
      <c r="F362" s="343"/>
      <c r="G362" s="343"/>
      <c r="H362" s="341"/>
      <c r="I362" s="344"/>
      <c r="J362" s="291"/>
      <c r="K362" s="293"/>
      <c r="L362" s="51" t="s">
        <v>25</v>
      </c>
      <c r="M362" s="51" t="s">
        <v>26</v>
      </c>
      <c r="N362" s="51" t="s">
        <v>33</v>
      </c>
      <c r="O362" s="295"/>
      <c r="P362" s="295"/>
      <c r="Q362" s="306"/>
      <c r="R362" s="289"/>
    </row>
    <row r="363" spans="1:18" ht="13.5" customHeight="1">
      <c r="A363" s="67" t="s">
        <v>632</v>
      </c>
      <c r="B363" s="209" t="s">
        <v>633</v>
      </c>
      <c r="C363" s="156"/>
      <c r="D363" s="156"/>
      <c r="E363" s="156" t="s">
        <v>118</v>
      </c>
      <c r="F363" s="156"/>
      <c r="G363" s="69"/>
      <c r="H363" s="156" t="s">
        <v>118</v>
      </c>
      <c r="I363" s="70">
        <v>7</v>
      </c>
      <c r="J363" s="104" t="s">
        <v>634</v>
      </c>
      <c r="K363" s="214" t="s">
        <v>635</v>
      </c>
      <c r="L363" s="99"/>
      <c r="M363" s="88"/>
      <c r="N363" s="88" t="s">
        <v>119</v>
      </c>
      <c r="O363" s="101"/>
      <c r="P363" s="62"/>
      <c r="Q363" s="88" t="s">
        <v>119</v>
      </c>
      <c r="R363" s="90">
        <v>8</v>
      </c>
    </row>
    <row r="364" spans="1:18" ht="13.5" customHeight="1">
      <c r="A364" s="104" t="s">
        <v>636</v>
      </c>
      <c r="B364" s="98" t="s">
        <v>637</v>
      </c>
      <c r="C364" s="88"/>
      <c r="D364" s="88"/>
      <c r="E364" s="88" t="s">
        <v>118</v>
      </c>
      <c r="F364" s="88"/>
      <c r="G364" s="101"/>
      <c r="H364" s="88" t="s">
        <v>118</v>
      </c>
      <c r="I364" s="90">
        <v>7</v>
      </c>
      <c r="J364" s="104" t="s">
        <v>638</v>
      </c>
      <c r="K364" s="214" t="s">
        <v>256</v>
      </c>
      <c r="L364" s="99"/>
      <c r="M364" s="88"/>
      <c r="N364" s="88" t="s">
        <v>113</v>
      </c>
      <c r="O364" s="101"/>
      <c r="P364" s="62"/>
      <c r="Q364" s="88" t="s">
        <v>113</v>
      </c>
      <c r="R364" s="90">
        <v>4</v>
      </c>
    </row>
    <row r="365" spans="1:18" ht="13.5" customHeight="1">
      <c r="A365" s="104" t="s">
        <v>639</v>
      </c>
      <c r="B365" s="98" t="s">
        <v>640</v>
      </c>
      <c r="C365" s="88"/>
      <c r="D365" s="88"/>
      <c r="E365" s="88" t="s">
        <v>120</v>
      </c>
      <c r="F365" s="88"/>
      <c r="G365" s="101"/>
      <c r="H365" s="88" t="s">
        <v>120</v>
      </c>
      <c r="I365" s="90">
        <v>5</v>
      </c>
      <c r="J365" s="104" t="s">
        <v>641</v>
      </c>
      <c r="K365" s="98" t="s">
        <v>257</v>
      </c>
      <c r="L365" s="88"/>
      <c r="M365" s="62"/>
      <c r="N365" s="99" t="s">
        <v>113</v>
      </c>
      <c r="O365" s="88"/>
      <c r="P365" s="88"/>
      <c r="Q365" s="99" t="s">
        <v>113</v>
      </c>
      <c r="R365" s="90">
        <v>4</v>
      </c>
    </row>
    <row r="366" spans="1:18" ht="13.5" customHeight="1">
      <c r="A366" s="104" t="s">
        <v>642</v>
      </c>
      <c r="B366" s="98" t="s">
        <v>643</v>
      </c>
      <c r="C366" s="88"/>
      <c r="D366" s="88"/>
      <c r="E366" s="88" t="s">
        <v>115</v>
      </c>
      <c r="F366" s="88"/>
      <c r="G366" s="101"/>
      <c r="H366" s="88" t="s">
        <v>115</v>
      </c>
      <c r="I366" s="90">
        <v>2</v>
      </c>
      <c r="J366" s="104" t="s">
        <v>644</v>
      </c>
      <c r="K366" s="98" t="s">
        <v>258</v>
      </c>
      <c r="L366" s="88"/>
      <c r="M366" s="62"/>
      <c r="N366" s="99" t="s">
        <v>113</v>
      </c>
      <c r="O366" s="88"/>
      <c r="P366" s="88"/>
      <c r="Q366" s="99" t="s">
        <v>113</v>
      </c>
      <c r="R366" s="90">
        <v>4</v>
      </c>
    </row>
    <row r="367" spans="1:18" ht="13.5" customHeight="1">
      <c r="A367" s="104" t="s">
        <v>645</v>
      </c>
      <c r="B367" s="98" t="s">
        <v>646</v>
      </c>
      <c r="C367" s="88"/>
      <c r="D367" s="88"/>
      <c r="E367" s="88" t="s">
        <v>120</v>
      </c>
      <c r="F367" s="88"/>
      <c r="G367" s="101"/>
      <c r="H367" s="88" t="s">
        <v>120</v>
      </c>
      <c r="I367" s="90">
        <v>5</v>
      </c>
      <c r="J367" s="104" t="s">
        <v>272</v>
      </c>
      <c r="K367" s="113" t="s">
        <v>278</v>
      </c>
      <c r="L367" s="61"/>
      <c r="M367" s="88"/>
      <c r="N367" s="61" t="s">
        <v>113</v>
      </c>
      <c r="O367" s="88"/>
      <c r="P367" s="61"/>
      <c r="Q367" s="88" t="s">
        <v>113</v>
      </c>
      <c r="R367" s="90">
        <v>4</v>
      </c>
    </row>
    <row r="368" spans="1:18" ht="13.5" customHeight="1">
      <c r="A368" s="104" t="s">
        <v>647</v>
      </c>
      <c r="B368" s="98" t="s">
        <v>648</v>
      </c>
      <c r="C368" s="88"/>
      <c r="D368" s="88"/>
      <c r="E368" s="88" t="s">
        <v>116</v>
      </c>
      <c r="F368" s="88"/>
      <c r="G368" s="101"/>
      <c r="H368" s="88" t="s">
        <v>116</v>
      </c>
      <c r="I368" s="90">
        <v>3</v>
      </c>
      <c r="J368" s="104"/>
      <c r="K368" s="98"/>
      <c r="L368" s="88"/>
      <c r="M368" s="62"/>
      <c r="N368" s="99"/>
      <c r="O368" s="88"/>
      <c r="P368" s="88"/>
      <c r="Q368" s="99"/>
      <c r="R368" s="90"/>
    </row>
    <row r="369" spans="1:18" ht="13.5" customHeight="1">
      <c r="A369" s="104" t="s">
        <v>649</v>
      </c>
      <c r="B369" s="98" t="s">
        <v>650</v>
      </c>
      <c r="C369" s="88"/>
      <c r="D369" s="88"/>
      <c r="E369" s="88" t="s">
        <v>115</v>
      </c>
      <c r="F369" s="88"/>
      <c r="G369" s="101"/>
      <c r="H369" s="88" t="s">
        <v>115</v>
      </c>
      <c r="I369" s="90">
        <v>2</v>
      </c>
      <c r="J369" s="104"/>
      <c r="K369" s="98"/>
      <c r="L369" s="88"/>
      <c r="M369" s="88"/>
      <c r="N369" s="88"/>
      <c r="O369" s="88"/>
      <c r="P369" s="62"/>
      <c r="Q369" s="88"/>
      <c r="R369" s="199"/>
    </row>
    <row r="370" spans="1:18" ht="13.5" customHeight="1">
      <c r="A370" s="104" t="s">
        <v>651</v>
      </c>
      <c r="B370" s="98" t="s">
        <v>652</v>
      </c>
      <c r="C370" s="88"/>
      <c r="D370" s="88"/>
      <c r="E370" s="88" t="s">
        <v>121</v>
      </c>
      <c r="F370" s="88"/>
      <c r="G370" s="101"/>
      <c r="H370" s="88" t="s">
        <v>121</v>
      </c>
      <c r="I370" s="90">
        <v>16</v>
      </c>
      <c r="J370" s="104"/>
      <c r="K370" s="187"/>
      <c r="L370" s="101"/>
      <c r="M370" s="101"/>
      <c r="N370" s="101"/>
      <c r="O370" s="101"/>
      <c r="P370" s="88"/>
      <c r="Q370" s="101"/>
      <c r="R370" s="197"/>
    </row>
    <row r="371" spans="1:18" ht="13.5" customHeight="1">
      <c r="A371" s="104"/>
      <c r="B371" s="98"/>
      <c r="C371" s="88"/>
      <c r="D371" s="88"/>
      <c r="E371" s="88"/>
      <c r="F371" s="88"/>
      <c r="G371" s="101"/>
      <c r="H371" s="88"/>
      <c r="I371" s="90"/>
      <c r="J371" s="104"/>
      <c r="K371" s="187"/>
      <c r="L371" s="101"/>
      <c r="M371" s="101"/>
      <c r="N371" s="101"/>
      <c r="O371" s="101"/>
      <c r="P371" s="88"/>
      <c r="Q371" s="101"/>
      <c r="R371" s="197"/>
    </row>
    <row r="372" spans="1:18" ht="13.5" customHeight="1">
      <c r="A372" s="104"/>
      <c r="B372" s="98"/>
      <c r="C372" s="88"/>
      <c r="D372" s="88"/>
      <c r="E372" s="88"/>
      <c r="F372" s="88"/>
      <c r="G372" s="101"/>
      <c r="H372" s="88"/>
      <c r="I372" s="90"/>
      <c r="J372" s="104"/>
      <c r="K372" s="187"/>
      <c r="L372" s="101"/>
      <c r="M372" s="101"/>
      <c r="N372" s="101"/>
      <c r="O372" s="101"/>
      <c r="P372" s="88"/>
      <c r="Q372" s="101"/>
      <c r="R372" s="197"/>
    </row>
    <row r="373" spans="1:18" ht="13.5" customHeight="1">
      <c r="A373" s="215" t="s">
        <v>353</v>
      </c>
      <c r="B373" s="216"/>
      <c r="C373" s="217"/>
      <c r="D373" s="217"/>
      <c r="E373" s="217"/>
      <c r="F373" s="217"/>
      <c r="G373" s="217"/>
      <c r="H373" s="217"/>
      <c r="I373" s="217"/>
      <c r="J373" s="104"/>
      <c r="K373" s="187"/>
      <c r="L373" s="101"/>
      <c r="M373" s="101"/>
      <c r="N373" s="101"/>
      <c r="O373" s="101"/>
      <c r="P373" s="88"/>
      <c r="Q373" s="101"/>
      <c r="R373" s="197"/>
    </row>
    <row r="374" spans="1:18" ht="13.5" customHeight="1">
      <c r="A374" s="317" t="s">
        <v>1222</v>
      </c>
      <c r="B374" s="318"/>
      <c r="C374" s="318"/>
      <c r="D374" s="318"/>
      <c r="E374" s="318"/>
      <c r="F374" s="318"/>
      <c r="G374" s="318"/>
      <c r="H374" s="318"/>
      <c r="I374" s="319"/>
      <c r="J374" s="104"/>
      <c r="K374" s="98"/>
      <c r="L374" s="88"/>
      <c r="M374" s="88"/>
      <c r="N374" s="88"/>
      <c r="O374" s="88"/>
      <c r="P374" s="101"/>
      <c r="Q374" s="88"/>
      <c r="R374" s="90"/>
    </row>
    <row r="375" spans="1:18" ht="13.5" customHeight="1">
      <c r="A375" s="320"/>
      <c r="B375" s="321"/>
      <c r="C375" s="321"/>
      <c r="D375" s="321"/>
      <c r="E375" s="321"/>
      <c r="F375" s="321"/>
      <c r="G375" s="321"/>
      <c r="H375" s="321"/>
      <c r="I375" s="322"/>
      <c r="J375" s="323" t="s">
        <v>1125</v>
      </c>
      <c r="K375" s="324"/>
      <c r="L375" s="324"/>
      <c r="M375" s="324"/>
      <c r="N375" s="324"/>
      <c r="O375" s="324"/>
      <c r="P375" s="324"/>
      <c r="Q375" s="324"/>
      <c r="R375" s="325"/>
    </row>
    <row r="376" spans="1:18" ht="13.5" customHeight="1">
      <c r="A376" s="283" t="s">
        <v>14</v>
      </c>
      <c r="B376" s="283"/>
      <c r="C376" s="47"/>
      <c r="D376" s="47"/>
      <c r="E376" s="47" t="s">
        <v>122</v>
      </c>
      <c r="F376" s="47"/>
      <c r="G376" s="51"/>
      <c r="H376" s="47" t="s">
        <v>122</v>
      </c>
      <c r="I376" s="48">
        <f>SUM(I363:I373)</f>
        <v>47</v>
      </c>
      <c r="J376" s="275" t="s">
        <v>14</v>
      </c>
      <c r="K376" s="276"/>
      <c r="L376" s="47"/>
      <c r="M376" s="47"/>
      <c r="N376" s="47" t="s">
        <v>123</v>
      </c>
      <c r="O376" s="47"/>
      <c r="P376" s="47"/>
      <c r="Q376" s="47" t="s">
        <v>123</v>
      </c>
      <c r="R376" s="48">
        <f>SUM(R362:R375)</f>
        <v>24</v>
      </c>
    </row>
    <row r="377" spans="1:18" ht="13.5" customHeight="1">
      <c r="A377" s="275" t="s">
        <v>15</v>
      </c>
      <c r="B377" s="276"/>
      <c r="C377" s="275" t="s">
        <v>122</v>
      </c>
      <c r="D377" s="287"/>
      <c r="E377" s="276"/>
      <c r="F377" s="47"/>
      <c r="G377" s="51"/>
      <c r="H377" s="47" t="s">
        <v>122</v>
      </c>
      <c r="I377" s="48">
        <v>47</v>
      </c>
      <c r="J377" s="275" t="s">
        <v>15</v>
      </c>
      <c r="K377" s="276"/>
      <c r="L377" s="275" t="s">
        <v>123</v>
      </c>
      <c r="M377" s="278"/>
      <c r="N377" s="276"/>
      <c r="O377" s="47"/>
      <c r="P377" s="47"/>
      <c r="Q377" s="47" t="s">
        <v>123</v>
      </c>
      <c r="R377" s="48">
        <f>SUM(R362:R375)</f>
        <v>24</v>
      </c>
    </row>
    <row r="378" spans="1:18" ht="13.5" customHeight="1">
      <c r="A378" s="311" t="s">
        <v>363</v>
      </c>
      <c r="B378" s="312"/>
      <c r="C378" s="312"/>
      <c r="D378" s="205"/>
      <c r="E378" s="65"/>
      <c r="F378" s="65"/>
      <c r="G378" s="175"/>
      <c r="H378" s="47" t="s">
        <v>122</v>
      </c>
      <c r="I378" s="48">
        <v>47</v>
      </c>
      <c r="J378" s="311" t="s">
        <v>363</v>
      </c>
      <c r="K378" s="312"/>
      <c r="L378" s="312"/>
      <c r="M378" s="200"/>
      <c r="N378" s="65"/>
      <c r="O378" s="65"/>
      <c r="P378" s="65"/>
      <c r="Q378" s="47" t="s">
        <v>123</v>
      </c>
      <c r="R378" s="48">
        <f>R377+M378</f>
        <v>24</v>
      </c>
    </row>
    <row r="379" spans="1:18" ht="13.5" customHeight="1">
      <c r="A379" s="183"/>
      <c r="B379" s="184"/>
      <c r="C379" s="183"/>
      <c r="D379" s="210"/>
      <c r="E379" s="58"/>
      <c r="F379" s="58"/>
      <c r="G379" s="58"/>
      <c r="H379" s="58"/>
      <c r="I379" s="186"/>
      <c r="J379" s="183"/>
      <c r="K379" s="184"/>
      <c r="L379" s="183"/>
      <c r="M379" s="210"/>
      <c r="N379" s="58"/>
      <c r="O379" s="58"/>
      <c r="P379" s="58"/>
      <c r="Q379" s="58"/>
      <c r="R379" s="186"/>
    </row>
    <row r="380" spans="1:18" ht="13.5" customHeight="1">
      <c r="A380" s="193"/>
      <c r="B380" s="194"/>
      <c r="C380" s="193"/>
      <c r="D380" s="213"/>
      <c r="E380" s="63"/>
      <c r="F380" s="63"/>
      <c r="G380" s="63"/>
      <c r="H380" s="63"/>
      <c r="I380" s="196"/>
      <c r="J380" s="193"/>
      <c r="K380" s="194"/>
      <c r="L380" s="193"/>
      <c r="M380" s="213"/>
      <c r="N380" s="63"/>
      <c r="O380" s="63"/>
      <c r="P380" s="63"/>
      <c r="Q380" s="63"/>
      <c r="R380" s="196"/>
    </row>
    <row r="381" spans="1:18" ht="13.5" customHeight="1">
      <c r="A381" s="277" t="s">
        <v>136</v>
      </c>
      <c r="B381" s="278"/>
      <c r="C381" s="278"/>
      <c r="D381" s="278"/>
      <c r="E381" s="278"/>
      <c r="F381" s="278"/>
      <c r="G381" s="278"/>
      <c r="H381" s="278"/>
      <c r="I381" s="279"/>
      <c r="J381" s="277" t="s">
        <v>136</v>
      </c>
      <c r="K381" s="278"/>
      <c r="L381" s="278"/>
      <c r="M381" s="278"/>
      <c r="N381" s="278"/>
      <c r="O381" s="278"/>
      <c r="P381" s="278"/>
      <c r="Q381" s="278"/>
      <c r="R381" s="279"/>
    </row>
    <row r="382" spans="1:18" ht="13.5" customHeight="1">
      <c r="A382" s="280" t="s">
        <v>501</v>
      </c>
      <c r="B382" s="281"/>
      <c r="C382" s="281"/>
      <c r="D382" s="281"/>
      <c r="E382" s="281"/>
      <c r="F382" s="281"/>
      <c r="G382" s="281"/>
      <c r="H382" s="281"/>
      <c r="I382" s="282"/>
      <c r="J382" s="280" t="s">
        <v>1188</v>
      </c>
      <c r="K382" s="281"/>
      <c r="L382" s="281"/>
      <c r="M382" s="281"/>
      <c r="N382" s="281"/>
      <c r="O382" s="281"/>
      <c r="P382" s="281"/>
      <c r="Q382" s="281"/>
      <c r="R382" s="282"/>
    </row>
    <row r="383" spans="1:18" ht="13.5" customHeight="1">
      <c r="A383" s="308" t="s">
        <v>17</v>
      </c>
      <c r="B383" s="309"/>
      <c r="C383" s="309"/>
      <c r="D383" s="309"/>
      <c r="E383" s="309"/>
      <c r="F383" s="309"/>
      <c r="G383" s="309"/>
      <c r="H383" s="309"/>
      <c r="I383" s="310"/>
      <c r="J383" s="308" t="s">
        <v>17</v>
      </c>
      <c r="K383" s="309"/>
      <c r="L383" s="309"/>
      <c r="M383" s="309"/>
      <c r="N383" s="309"/>
      <c r="O383" s="309"/>
      <c r="P383" s="309"/>
      <c r="Q383" s="309"/>
      <c r="R383" s="310"/>
    </row>
    <row r="384" spans="1:18" ht="13.5" customHeight="1">
      <c r="A384" s="275" t="s">
        <v>856</v>
      </c>
      <c r="B384" s="287"/>
      <c r="C384" s="287"/>
      <c r="D384" s="287"/>
      <c r="E384" s="287"/>
      <c r="F384" s="287"/>
      <c r="G384" s="287"/>
      <c r="H384" s="287"/>
      <c r="I384" s="276"/>
      <c r="J384" s="275" t="s">
        <v>856</v>
      </c>
      <c r="K384" s="287"/>
      <c r="L384" s="287"/>
      <c r="M384" s="287"/>
      <c r="N384" s="287"/>
      <c r="O384" s="287"/>
      <c r="P384" s="287"/>
      <c r="Q384" s="287"/>
      <c r="R384" s="276"/>
    </row>
    <row r="385" spans="1:18" ht="14.25" customHeight="1">
      <c r="A385" s="290" t="s">
        <v>18</v>
      </c>
      <c r="B385" s="292" t="s">
        <v>19</v>
      </c>
      <c r="C385" s="275" t="s">
        <v>20</v>
      </c>
      <c r="D385" s="287"/>
      <c r="E385" s="276"/>
      <c r="F385" s="294" t="s">
        <v>21</v>
      </c>
      <c r="G385" s="294" t="s">
        <v>22</v>
      </c>
      <c r="H385" s="305" t="s">
        <v>23</v>
      </c>
      <c r="I385" s="288" t="s">
        <v>24</v>
      </c>
      <c r="J385" s="290" t="s">
        <v>18</v>
      </c>
      <c r="K385" s="292" t="s">
        <v>19</v>
      </c>
      <c r="L385" s="275" t="s">
        <v>20</v>
      </c>
      <c r="M385" s="287"/>
      <c r="N385" s="276"/>
      <c r="O385" s="294" t="s">
        <v>21</v>
      </c>
      <c r="P385" s="294" t="s">
        <v>22</v>
      </c>
      <c r="Q385" s="305" t="s">
        <v>23</v>
      </c>
      <c r="R385" s="288" t="s">
        <v>24</v>
      </c>
    </row>
    <row r="386" spans="1:18" ht="24" customHeight="1">
      <c r="A386" s="291"/>
      <c r="B386" s="293"/>
      <c r="C386" s="51" t="s">
        <v>25</v>
      </c>
      <c r="D386" s="51" t="s">
        <v>26</v>
      </c>
      <c r="E386" s="51" t="s">
        <v>27</v>
      </c>
      <c r="F386" s="295"/>
      <c r="G386" s="295"/>
      <c r="H386" s="306"/>
      <c r="I386" s="289"/>
      <c r="J386" s="291"/>
      <c r="K386" s="293"/>
      <c r="L386" s="51" t="s">
        <v>25</v>
      </c>
      <c r="M386" s="51" t="s">
        <v>26</v>
      </c>
      <c r="N386" s="51" t="s">
        <v>27</v>
      </c>
      <c r="O386" s="295"/>
      <c r="P386" s="295"/>
      <c r="Q386" s="306"/>
      <c r="R386" s="289"/>
    </row>
    <row r="387" spans="1:18" ht="13.5" customHeight="1">
      <c r="A387" s="104" t="s">
        <v>653</v>
      </c>
      <c r="B387" s="98" t="s">
        <v>654</v>
      </c>
      <c r="C387" s="88">
        <v>30</v>
      </c>
      <c r="D387" s="88"/>
      <c r="E387" s="88">
        <v>10</v>
      </c>
      <c r="F387" s="88"/>
      <c r="G387" s="62"/>
      <c r="H387" s="88">
        <v>40</v>
      </c>
      <c r="I387" s="199">
        <f aca="true" t="shared" si="11" ref="I387:I392">H387/16</f>
        <v>2.5</v>
      </c>
      <c r="J387" s="104" t="s">
        <v>655</v>
      </c>
      <c r="K387" s="98" t="s">
        <v>656</v>
      </c>
      <c r="L387" s="62">
        <v>42</v>
      </c>
      <c r="M387" s="88"/>
      <c r="N387" s="88">
        <v>4</v>
      </c>
      <c r="O387" s="88">
        <v>10</v>
      </c>
      <c r="P387" s="62"/>
      <c r="Q387" s="88">
        <v>56</v>
      </c>
      <c r="R387" s="199">
        <f aca="true" t="shared" si="12" ref="R387:R392">Q387/16</f>
        <v>3.5</v>
      </c>
    </row>
    <row r="388" spans="1:18" ht="13.5" customHeight="1">
      <c r="A388" s="104" t="s">
        <v>655</v>
      </c>
      <c r="B388" s="98" t="s">
        <v>656</v>
      </c>
      <c r="C388" s="62">
        <v>42</v>
      </c>
      <c r="D388" s="88"/>
      <c r="E388" s="88">
        <v>4</v>
      </c>
      <c r="F388" s="88">
        <v>10</v>
      </c>
      <c r="G388" s="62"/>
      <c r="H388" s="88">
        <v>56</v>
      </c>
      <c r="I388" s="199">
        <f t="shared" si="11"/>
        <v>3.5</v>
      </c>
      <c r="J388" s="104" t="s">
        <v>657</v>
      </c>
      <c r="K388" s="98" t="s">
        <v>658</v>
      </c>
      <c r="L388" s="62">
        <v>28</v>
      </c>
      <c r="M388" s="88"/>
      <c r="N388" s="88"/>
      <c r="O388" s="88">
        <v>4</v>
      </c>
      <c r="P388" s="62"/>
      <c r="Q388" s="88">
        <v>32</v>
      </c>
      <c r="R388" s="199">
        <f t="shared" si="12"/>
        <v>2</v>
      </c>
    </row>
    <row r="389" spans="1:18" ht="13.5" customHeight="1">
      <c r="A389" s="104" t="s">
        <v>657</v>
      </c>
      <c r="B389" s="98" t="s">
        <v>658</v>
      </c>
      <c r="C389" s="62">
        <v>28</v>
      </c>
      <c r="D389" s="88"/>
      <c r="E389" s="88"/>
      <c r="F389" s="88">
        <v>4</v>
      </c>
      <c r="G389" s="62"/>
      <c r="H389" s="88">
        <v>32</v>
      </c>
      <c r="I389" s="199">
        <f t="shared" si="11"/>
        <v>2</v>
      </c>
      <c r="J389" s="104" t="s">
        <v>659</v>
      </c>
      <c r="K389" s="98" t="s">
        <v>660</v>
      </c>
      <c r="L389" s="88">
        <v>32</v>
      </c>
      <c r="M389" s="88"/>
      <c r="N389" s="88"/>
      <c r="O389" s="88"/>
      <c r="P389" s="62"/>
      <c r="Q389" s="88">
        <v>32</v>
      </c>
      <c r="R389" s="199">
        <f t="shared" si="12"/>
        <v>2</v>
      </c>
    </row>
    <row r="390" spans="1:18" ht="13.5" customHeight="1">
      <c r="A390" s="104" t="s">
        <v>659</v>
      </c>
      <c r="B390" s="98" t="s">
        <v>660</v>
      </c>
      <c r="C390" s="88">
        <v>32</v>
      </c>
      <c r="D390" s="88"/>
      <c r="E390" s="88"/>
      <c r="F390" s="88"/>
      <c r="G390" s="62"/>
      <c r="H390" s="88">
        <v>32</v>
      </c>
      <c r="I390" s="199">
        <f t="shared" si="11"/>
        <v>2</v>
      </c>
      <c r="J390" s="88">
        <v>1201294</v>
      </c>
      <c r="K390" s="98" t="s">
        <v>917</v>
      </c>
      <c r="L390" s="88">
        <v>42</v>
      </c>
      <c r="M390" s="88"/>
      <c r="N390" s="88">
        <v>8</v>
      </c>
      <c r="O390" s="88">
        <v>6</v>
      </c>
      <c r="P390" s="88"/>
      <c r="Q390" s="88">
        <f>SUM(L390:P390)</f>
        <v>56</v>
      </c>
      <c r="R390" s="199">
        <f t="shared" si="12"/>
        <v>3.5</v>
      </c>
    </row>
    <row r="391" spans="1:18" ht="13.5" customHeight="1">
      <c r="A391" s="88">
        <v>1201294</v>
      </c>
      <c r="B391" s="98" t="s">
        <v>917</v>
      </c>
      <c r="C391" s="88">
        <v>42</v>
      </c>
      <c r="D391" s="88"/>
      <c r="E391" s="88">
        <v>8</v>
      </c>
      <c r="F391" s="88">
        <v>6</v>
      </c>
      <c r="G391" s="88"/>
      <c r="H391" s="88">
        <v>56</v>
      </c>
      <c r="I391" s="199">
        <f t="shared" si="11"/>
        <v>3.5</v>
      </c>
      <c r="J391" s="88">
        <v>303721</v>
      </c>
      <c r="K391" s="98" t="s">
        <v>921</v>
      </c>
      <c r="L391" s="88">
        <v>26</v>
      </c>
      <c r="M391" s="88"/>
      <c r="N391" s="88">
        <v>4</v>
      </c>
      <c r="O391" s="88">
        <v>2</v>
      </c>
      <c r="P391" s="88"/>
      <c r="Q391" s="88">
        <f>SUM(L391:P391)</f>
        <v>32</v>
      </c>
      <c r="R391" s="199">
        <f t="shared" si="12"/>
        <v>2</v>
      </c>
    </row>
    <row r="392" spans="1:18" ht="13.5" customHeight="1">
      <c r="A392" s="104" t="s">
        <v>920</v>
      </c>
      <c r="B392" s="187" t="s">
        <v>919</v>
      </c>
      <c r="C392" s="101">
        <v>24</v>
      </c>
      <c r="D392" s="101"/>
      <c r="E392" s="101"/>
      <c r="F392" s="101"/>
      <c r="G392" s="88"/>
      <c r="H392" s="88">
        <v>24</v>
      </c>
      <c r="I392" s="199">
        <f t="shared" si="11"/>
        <v>1.5</v>
      </c>
      <c r="J392" s="104" t="s">
        <v>922</v>
      </c>
      <c r="K392" s="187" t="s">
        <v>918</v>
      </c>
      <c r="L392" s="101">
        <v>36</v>
      </c>
      <c r="M392" s="101">
        <v>8</v>
      </c>
      <c r="N392" s="101"/>
      <c r="O392" s="101">
        <v>4</v>
      </c>
      <c r="P392" s="88"/>
      <c r="Q392" s="88">
        <f>SUM(L392:P392)</f>
        <v>48</v>
      </c>
      <c r="R392" s="199">
        <f t="shared" si="12"/>
        <v>3</v>
      </c>
    </row>
    <row r="393" spans="1:18" ht="13.5" customHeight="1">
      <c r="A393" s="104" t="s">
        <v>661</v>
      </c>
      <c r="B393" s="98" t="s">
        <v>662</v>
      </c>
      <c r="C393" s="88"/>
      <c r="D393" s="88"/>
      <c r="E393" s="88" t="s">
        <v>113</v>
      </c>
      <c r="F393" s="88"/>
      <c r="G393" s="62"/>
      <c r="H393" s="88" t="s">
        <v>113</v>
      </c>
      <c r="I393" s="199">
        <v>4</v>
      </c>
      <c r="J393" s="104" t="s">
        <v>661</v>
      </c>
      <c r="K393" s="98" t="s">
        <v>662</v>
      </c>
      <c r="L393" s="88"/>
      <c r="M393" s="88"/>
      <c r="N393" s="88" t="s">
        <v>113</v>
      </c>
      <c r="O393" s="88"/>
      <c r="P393" s="62"/>
      <c r="Q393" s="88" t="s">
        <v>113</v>
      </c>
      <c r="R393" s="199">
        <v>4</v>
      </c>
    </row>
    <row r="394" spans="1:18" ht="13.5" customHeight="1">
      <c r="A394" s="104"/>
      <c r="B394" s="187"/>
      <c r="C394" s="101"/>
      <c r="D394" s="101"/>
      <c r="E394" s="101"/>
      <c r="F394" s="101"/>
      <c r="G394" s="88"/>
      <c r="H394" s="101"/>
      <c r="I394" s="197"/>
      <c r="J394" s="104"/>
      <c r="K394" s="187"/>
      <c r="L394" s="101"/>
      <c r="M394" s="101"/>
      <c r="N394" s="101"/>
      <c r="O394" s="101"/>
      <c r="P394" s="88"/>
      <c r="Q394" s="101"/>
      <c r="R394" s="197"/>
    </row>
    <row r="395" spans="1:18" ht="13.5" customHeight="1">
      <c r="A395" s="104"/>
      <c r="B395" s="187"/>
      <c r="C395" s="101"/>
      <c r="D395" s="101"/>
      <c r="E395" s="101"/>
      <c r="F395" s="101"/>
      <c r="G395" s="88"/>
      <c r="H395" s="101"/>
      <c r="I395" s="197"/>
      <c r="J395" s="104"/>
      <c r="K395" s="214"/>
      <c r="L395" s="101"/>
      <c r="M395" s="62"/>
      <c r="N395" s="99"/>
      <c r="O395" s="88"/>
      <c r="P395" s="88"/>
      <c r="Q395" s="99"/>
      <c r="R395" s="103"/>
    </row>
    <row r="396" spans="1:18" ht="13.5" customHeight="1">
      <c r="A396" s="104"/>
      <c r="B396" s="187"/>
      <c r="C396" s="101"/>
      <c r="D396" s="101"/>
      <c r="E396" s="101"/>
      <c r="F396" s="101"/>
      <c r="G396" s="88"/>
      <c r="H396" s="101"/>
      <c r="I396" s="197"/>
      <c r="J396" s="104"/>
      <c r="K396" s="214"/>
      <c r="L396" s="101"/>
      <c r="M396" s="62"/>
      <c r="N396" s="99"/>
      <c r="O396" s="88"/>
      <c r="P396" s="88"/>
      <c r="Q396" s="99"/>
      <c r="R396" s="103"/>
    </row>
    <row r="397" spans="1:18" ht="13.5" customHeight="1">
      <c r="A397" s="104"/>
      <c r="B397" s="187"/>
      <c r="C397" s="101"/>
      <c r="D397" s="101"/>
      <c r="E397" s="101"/>
      <c r="F397" s="101"/>
      <c r="G397" s="88"/>
      <c r="H397" s="101"/>
      <c r="I397" s="197"/>
      <c r="J397" s="104"/>
      <c r="K397" s="187"/>
      <c r="L397" s="101"/>
      <c r="M397" s="101"/>
      <c r="N397" s="101"/>
      <c r="O397" s="101"/>
      <c r="P397" s="88"/>
      <c r="Q397" s="101"/>
      <c r="R397" s="197"/>
    </row>
    <row r="398" spans="1:18" ht="13.5" customHeight="1">
      <c r="A398" s="104"/>
      <c r="B398" s="187"/>
      <c r="C398" s="101"/>
      <c r="D398" s="101"/>
      <c r="E398" s="101"/>
      <c r="F398" s="101"/>
      <c r="G398" s="88"/>
      <c r="H398" s="101"/>
      <c r="I398" s="197"/>
      <c r="J398" s="104"/>
      <c r="K398" s="187"/>
      <c r="L398" s="101"/>
      <c r="M398" s="101"/>
      <c r="N398" s="101"/>
      <c r="O398" s="101"/>
      <c r="P398" s="88"/>
      <c r="Q398" s="101"/>
      <c r="R398" s="197"/>
    </row>
    <row r="399" spans="1:18" ht="13.5" customHeight="1">
      <c r="A399" s="104"/>
      <c r="B399" s="98"/>
      <c r="C399" s="88"/>
      <c r="D399" s="88"/>
      <c r="E399" s="88"/>
      <c r="F399" s="88"/>
      <c r="G399" s="101"/>
      <c r="H399" s="88"/>
      <c r="I399" s="90"/>
      <c r="J399" s="104"/>
      <c r="K399" s="98"/>
      <c r="L399" s="88"/>
      <c r="M399" s="88"/>
      <c r="N399" s="88"/>
      <c r="O399" s="88"/>
      <c r="P399" s="101"/>
      <c r="Q399" s="88"/>
      <c r="R399" s="90"/>
    </row>
    <row r="400" spans="1:18" ht="13.5" customHeight="1">
      <c r="A400" s="218"/>
      <c r="B400" s="218"/>
      <c r="C400" s="218"/>
      <c r="D400" s="218"/>
      <c r="E400" s="218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</row>
    <row r="401" spans="1:18" ht="13.5" customHeight="1">
      <c r="A401" s="308" t="s">
        <v>14</v>
      </c>
      <c r="B401" s="310"/>
      <c r="C401" s="157">
        <f>SUM(C387:C400)</f>
        <v>198</v>
      </c>
      <c r="D401" s="157"/>
      <c r="E401" s="72" t="s">
        <v>1126</v>
      </c>
      <c r="F401" s="157">
        <f>SUM(F388:F392)</f>
        <v>20</v>
      </c>
      <c r="G401" s="157"/>
      <c r="H401" s="72" t="s">
        <v>1127</v>
      </c>
      <c r="I401" s="74">
        <f>SUM(I387:I400)</f>
        <v>19</v>
      </c>
      <c r="J401" s="308" t="s">
        <v>14</v>
      </c>
      <c r="K401" s="310"/>
      <c r="L401" s="157">
        <f>SUM(L387:L400)</f>
        <v>206</v>
      </c>
      <c r="M401" s="157">
        <f>SUM(M387:M398)</f>
        <v>8</v>
      </c>
      <c r="N401" s="72" t="s">
        <v>1130</v>
      </c>
      <c r="O401" s="157">
        <f>SUM(O387:O394)</f>
        <v>26</v>
      </c>
      <c r="P401" s="157"/>
      <c r="Q401" s="72" t="s">
        <v>1146</v>
      </c>
      <c r="R401" s="74">
        <f>SUM(R387:R400)</f>
        <v>20</v>
      </c>
    </row>
    <row r="402" spans="1:18" ht="13.5" customHeight="1">
      <c r="A402" s="275" t="s">
        <v>15</v>
      </c>
      <c r="B402" s="276"/>
      <c r="C402" s="275" t="s">
        <v>1128</v>
      </c>
      <c r="D402" s="287"/>
      <c r="E402" s="276"/>
      <c r="F402" s="47">
        <f>SUM(F388:F400)</f>
        <v>20</v>
      </c>
      <c r="G402" s="47"/>
      <c r="H402" s="72" t="s">
        <v>1127</v>
      </c>
      <c r="I402" s="48">
        <f>SUM(I387:I400)</f>
        <v>19</v>
      </c>
      <c r="J402" s="275" t="s">
        <v>15</v>
      </c>
      <c r="K402" s="276"/>
      <c r="L402" s="275" t="s">
        <v>1145</v>
      </c>
      <c r="M402" s="287"/>
      <c r="N402" s="276"/>
      <c r="O402" s="47">
        <f>SUM(O387:O400)</f>
        <v>26</v>
      </c>
      <c r="P402" s="47"/>
      <c r="Q402" s="72" t="s">
        <v>1146</v>
      </c>
      <c r="R402" s="48">
        <f>SUM(R387:R400)</f>
        <v>20</v>
      </c>
    </row>
    <row r="403" spans="1:18" ht="13.5" customHeight="1">
      <c r="A403" s="311" t="s">
        <v>8</v>
      </c>
      <c r="B403" s="312"/>
      <c r="C403" s="312"/>
      <c r="D403" s="307">
        <v>2</v>
      </c>
      <c r="E403" s="255"/>
      <c r="F403" s="65"/>
      <c r="G403" s="66"/>
      <c r="H403" s="123" t="s">
        <v>1129</v>
      </c>
      <c r="I403" s="48">
        <f>I402+D403</f>
        <v>21</v>
      </c>
      <c r="J403" s="311" t="s">
        <v>8</v>
      </c>
      <c r="K403" s="312"/>
      <c r="L403" s="312"/>
      <c r="M403" s="307">
        <v>2</v>
      </c>
      <c r="N403" s="255"/>
      <c r="O403" s="65"/>
      <c r="P403" s="66"/>
      <c r="Q403" s="123" t="s">
        <v>1147</v>
      </c>
      <c r="R403" s="48">
        <f>R402+M403</f>
        <v>22</v>
      </c>
    </row>
    <row r="404" spans="1:18" ht="13.5" customHeight="1">
      <c r="A404" s="277" t="s">
        <v>136</v>
      </c>
      <c r="B404" s="278"/>
      <c r="C404" s="278"/>
      <c r="D404" s="278"/>
      <c r="E404" s="278"/>
      <c r="F404" s="278"/>
      <c r="G404" s="278"/>
      <c r="H404" s="278"/>
      <c r="I404" s="279"/>
      <c r="J404" s="277" t="s">
        <v>136</v>
      </c>
      <c r="K404" s="278"/>
      <c r="L404" s="278"/>
      <c r="M404" s="278"/>
      <c r="N404" s="278"/>
      <c r="O404" s="278"/>
      <c r="P404" s="278"/>
      <c r="Q404" s="278"/>
      <c r="R404" s="279"/>
    </row>
    <row r="405" spans="1:18" ht="13.5" customHeight="1">
      <c r="A405" s="280" t="s">
        <v>664</v>
      </c>
      <c r="B405" s="281"/>
      <c r="C405" s="281"/>
      <c r="D405" s="281"/>
      <c r="E405" s="281"/>
      <c r="F405" s="281"/>
      <c r="G405" s="281"/>
      <c r="H405" s="281"/>
      <c r="I405" s="282"/>
      <c r="J405" s="280" t="s">
        <v>502</v>
      </c>
      <c r="K405" s="281"/>
      <c r="L405" s="281"/>
      <c r="M405" s="281"/>
      <c r="N405" s="281"/>
      <c r="O405" s="281"/>
      <c r="P405" s="281"/>
      <c r="Q405" s="281"/>
      <c r="R405" s="282"/>
    </row>
    <row r="406" spans="1:18" ht="13.5" customHeight="1">
      <c r="A406" s="308" t="s">
        <v>17</v>
      </c>
      <c r="B406" s="309"/>
      <c r="C406" s="309"/>
      <c r="D406" s="309"/>
      <c r="E406" s="309"/>
      <c r="F406" s="309"/>
      <c r="G406" s="309"/>
      <c r="H406" s="309"/>
      <c r="I406" s="310"/>
      <c r="J406" s="308" t="s">
        <v>17</v>
      </c>
      <c r="K406" s="309"/>
      <c r="L406" s="309"/>
      <c r="M406" s="309"/>
      <c r="N406" s="309"/>
      <c r="O406" s="309"/>
      <c r="P406" s="309"/>
      <c r="Q406" s="309"/>
      <c r="R406" s="310"/>
    </row>
    <row r="407" spans="1:18" ht="13.5" customHeight="1">
      <c r="A407" s="275" t="s">
        <v>856</v>
      </c>
      <c r="B407" s="287"/>
      <c r="C407" s="287"/>
      <c r="D407" s="287"/>
      <c r="E407" s="287"/>
      <c r="F407" s="287"/>
      <c r="G407" s="287"/>
      <c r="H407" s="287"/>
      <c r="I407" s="276"/>
      <c r="J407" s="275" t="s">
        <v>856</v>
      </c>
      <c r="K407" s="287"/>
      <c r="L407" s="287"/>
      <c r="M407" s="287"/>
      <c r="N407" s="287"/>
      <c r="O407" s="287"/>
      <c r="P407" s="287"/>
      <c r="Q407" s="287"/>
      <c r="R407" s="276"/>
    </row>
    <row r="408" spans="1:18" ht="14.25" customHeight="1">
      <c r="A408" s="335" t="s">
        <v>18</v>
      </c>
      <c r="B408" s="336" t="s">
        <v>19</v>
      </c>
      <c r="C408" s="283" t="s">
        <v>20</v>
      </c>
      <c r="D408" s="283"/>
      <c r="E408" s="283"/>
      <c r="F408" s="352" t="s">
        <v>21</v>
      </c>
      <c r="G408" s="352" t="s">
        <v>22</v>
      </c>
      <c r="H408" s="283" t="s">
        <v>23</v>
      </c>
      <c r="I408" s="351" t="s">
        <v>24</v>
      </c>
      <c r="J408" s="290" t="s">
        <v>18</v>
      </c>
      <c r="K408" s="292" t="s">
        <v>19</v>
      </c>
      <c r="L408" s="283" t="s">
        <v>20</v>
      </c>
      <c r="M408" s="283"/>
      <c r="N408" s="283"/>
      <c r="O408" s="294" t="s">
        <v>21</v>
      </c>
      <c r="P408" s="294" t="s">
        <v>22</v>
      </c>
      <c r="Q408" s="305" t="s">
        <v>23</v>
      </c>
      <c r="R408" s="288" t="s">
        <v>24</v>
      </c>
    </row>
    <row r="409" spans="1:18" ht="24" customHeight="1">
      <c r="A409" s="335"/>
      <c r="B409" s="336"/>
      <c r="C409" s="51" t="s">
        <v>25</v>
      </c>
      <c r="D409" s="51" t="s">
        <v>26</v>
      </c>
      <c r="E409" s="51" t="s">
        <v>27</v>
      </c>
      <c r="F409" s="352"/>
      <c r="G409" s="352"/>
      <c r="H409" s="283"/>
      <c r="I409" s="351"/>
      <c r="J409" s="291"/>
      <c r="K409" s="293"/>
      <c r="L409" s="51" t="s">
        <v>25</v>
      </c>
      <c r="M409" s="51" t="s">
        <v>26</v>
      </c>
      <c r="N409" s="51" t="s">
        <v>27</v>
      </c>
      <c r="O409" s="295"/>
      <c r="P409" s="295"/>
      <c r="Q409" s="306"/>
      <c r="R409" s="289"/>
    </row>
    <row r="410" spans="1:18" ht="13.5" customHeight="1">
      <c r="A410" s="104" t="s">
        <v>657</v>
      </c>
      <c r="B410" s="98" t="s">
        <v>658</v>
      </c>
      <c r="C410" s="88">
        <v>21</v>
      </c>
      <c r="D410" s="88"/>
      <c r="E410" s="88">
        <v>11</v>
      </c>
      <c r="F410" s="88"/>
      <c r="G410" s="88"/>
      <c r="H410" s="88">
        <v>32</v>
      </c>
      <c r="I410" s="103">
        <v>2</v>
      </c>
      <c r="J410" s="104" t="s">
        <v>139</v>
      </c>
      <c r="K410" s="98" t="s">
        <v>654</v>
      </c>
      <c r="L410" s="88">
        <v>30</v>
      </c>
      <c r="M410" s="88"/>
      <c r="N410" s="88">
        <v>8</v>
      </c>
      <c r="O410" s="88">
        <v>2</v>
      </c>
      <c r="P410" s="88"/>
      <c r="Q410" s="88">
        <v>40</v>
      </c>
      <c r="R410" s="103">
        <v>2.5</v>
      </c>
    </row>
    <row r="411" spans="1:18" ht="13.5" customHeight="1">
      <c r="A411" s="104" t="s">
        <v>665</v>
      </c>
      <c r="B411" s="187" t="s">
        <v>666</v>
      </c>
      <c r="C411" s="170">
        <v>48</v>
      </c>
      <c r="D411" s="88"/>
      <c r="E411" s="88"/>
      <c r="F411" s="105"/>
      <c r="G411" s="88"/>
      <c r="H411" s="88">
        <v>48</v>
      </c>
      <c r="I411" s="103">
        <v>3</v>
      </c>
      <c r="J411" s="104" t="s">
        <v>667</v>
      </c>
      <c r="K411" s="98" t="s">
        <v>668</v>
      </c>
      <c r="L411" s="88">
        <v>42</v>
      </c>
      <c r="M411" s="88"/>
      <c r="N411" s="88">
        <v>12</v>
      </c>
      <c r="O411" s="88">
        <v>2</v>
      </c>
      <c r="P411" s="88"/>
      <c r="Q411" s="88">
        <v>56</v>
      </c>
      <c r="R411" s="103">
        <v>3.5</v>
      </c>
    </row>
    <row r="412" spans="1:18" ht="13.5" customHeight="1">
      <c r="A412" s="104" t="s">
        <v>669</v>
      </c>
      <c r="B412" s="187" t="s">
        <v>670</v>
      </c>
      <c r="C412" s="170">
        <v>40</v>
      </c>
      <c r="D412" s="88">
        <v>8</v>
      </c>
      <c r="E412" s="88"/>
      <c r="F412" s="105"/>
      <c r="G412" s="88"/>
      <c r="H412" s="88">
        <v>48</v>
      </c>
      <c r="I412" s="103">
        <v>3</v>
      </c>
      <c r="J412" s="104" t="s">
        <v>657</v>
      </c>
      <c r="K412" s="98" t="s">
        <v>658</v>
      </c>
      <c r="L412" s="88">
        <v>21</v>
      </c>
      <c r="M412" s="88"/>
      <c r="N412" s="88">
        <v>11</v>
      </c>
      <c r="O412" s="88"/>
      <c r="P412" s="88"/>
      <c r="Q412" s="88">
        <v>32</v>
      </c>
      <c r="R412" s="103">
        <v>2</v>
      </c>
    </row>
    <row r="413" spans="1:18" ht="13.5" customHeight="1">
      <c r="A413" s="104" t="s">
        <v>659</v>
      </c>
      <c r="B413" s="98" t="s">
        <v>660</v>
      </c>
      <c r="C413" s="88">
        <v>32</v>
      </c>
      <c r="D413" s="88"/>
      <c r="E413" s="88"/>
      <c r="F413" s="88"/>
      <c r="G413" s="62"/>
      <c r="H413" s="88">
        <v>32</v>
      </c>
      <c r="I413" s="103">
        <v>2</v>
      </c>
      <c r="J413" s="104" t="s">
        <v>925</v>
      </c>
      <c r="K413" s="98" t="s">
        <v>924</v>
      </c>
      <c r="L413" s="88">
        <v>36</v>
      </c>
      <c r="M413" s="88"/>
      <c r="N413" s="88"/>
      <c r="O413" s="88"/>
      <c r="P413" s="62">
        <v>4</v>
      </c>
      <c r="Q413" s="88">
        <v>40</v>
      </c>
      <c r="R413" s="103">
        <v>2.5</v>
      </c>
    </row>
    <row r="414" spans="1:18" ht="13.5" customHeight="1">
      <c r="A414" s="88">
        <v>1201294</v>
      </c>
      <c r="B414" s="98" t="s">
        <v>917</v>
      </c>
      <c r="C414" s="88">
        <v>42</v>
      </c>
      <c r="D414" s="88"/>
      <c r="E414" s="88">
        <v>8</v>
      </c>
      <c r="F414" s="88">
        <v>6</v>
      </c>
      <c r="G414" s="88"/>
      <c r="H414" s="88">
        <v>56</v>
      </c>
      <c r="I414" s="199">
        <f>H414/16</f>
        <v>3.5</v>
      </c>
      <c r="J414" s="104" t="s">
        <v>661</v>
      </c>
      <c r="K414" s="98" t="s">
        <v>662</v>
      </c>
      <c r="L414" s="88"/>
      <c r="M414" s="88"/>
      <c r="N414" s="88" t="s">
        <v>113</v>
      </c>
      <c r="O414" s="88"/>
      <c r="P414" s="62"/>
      <c r="Q414" s="88" t="s">
        <v>113</v>
      </c>
      <c r="R414" s="103">
        <v>4</v>
      </c>
    </row>
    <row r="415" spans="1:18" ht="13.5" customHeight="1">
      <c r="A415" s="104" t="s">
        <v>661</v>
      </c>
      <c r="B415" s="98" t="s">
        <v>662</v>
      </c>
      <c r="C415" s="88"/>
      <c r="D415" s="62"/>
      <c r="E415" s="99" t="s">
        <v>113</v>
      </c>
      <c r="F415" s="88"/>
      <c r="G415" s="88"/>
      <c r="H415" s="99" t="s">
        <v>113</v>
      </c>
      <c r="I415" s="103">
        <v>4</v>
      </c>
      <c r="J415" s="104"/>
      <c r="K415" s="98"/>
      <c r="L415" s="88"/>
      <c r="M415" s="88"/>
      <c r="N415" s="88"/>
      <c r="O415" s="88"/>
      <c r="P415" s="62"/>
      <c r="Q415" s="88"/>
      <c r="R415" s="103"/>
    </row>
    <row r="416" spans="1:18" ht="13.5" customHeight="1">
      <c r="A416" s="104"/>
      <c r="B416" s="98"/>
      <c r="C416" s="88"/>
      <c r="D416" s="62"/>
      <c r="E416" s="99"/>
      <c r="F416" s="88"/>
      <c r="G416" s="88"/>
      <c r="H416" s="99"/>
      <c r="I416" s="103"/>
      <c r="J416" s="104"/>
      <c r="K416" s="110"/>
      <c r="L416" s="88"/>
      <c r="M416" s="61"/>
      <c r="N416" s="88"/>
      <c r="O416" s="61"/>
      <c r="P416" s="88"/>
      <c r="Q416" s="105"/>
      <c r="R416" s="90"/>
    </row>
    <row r="417" spans="1:18" ht="13.5" customHeight="1">
      <c r="A417" s="104"/>
      <c r="B417" s="98"/>
      <c r="C417" s="88"/>
      <c r="D417" s="61"/>
      <c r="E417" s="88"/>
      <c r="F417" s="62"/>
      <c r="G417" s="88"/>
      <c r="H417" s="99"/>
      <c r="I417" s="90"/>
      <c r="J417" s="104"/>
      <c r="K417" s="110"/>
      <c r="L417" s="88"/>
      <c r="M417" s="61"/>
      <c r="N417" s="88"/>
      <c r="O417" s="61"/>
      <c r="P417" s="88"/>
      <c r="Q417" s="105"/>
      <c r="R417" s="90"/>
    </row>
    <row r="418" spans="1:18" ht="13.5" customHeight="1">
      <c r="A418" s="104"/>
      <c r="B418" s="214"/>
      <c r="C418" s="101"/>
      <c r="D418" s="62"/>
      <c r="E418" s="99"/>
      <c r="F418" s="88"/>
      <c r="G418" s="88"/>
      <c r="H418" s="99"/>
      <c r="I418" s="103"/>
      <c r="J418" s="104"/>
      <c r="K418" s="110"/>
      <c r="L418" s="88"/>
      <c r="M418" s="61"/>
      <c r="N418" s="88"/>
      <c r="O418" s="61"/>
      <c r="P418" s="88"/>
      <c r="Q418" s="105"/>
      <c r="R418" s="90"/>
    </row>
    <row r="419" spans="1:18" ht="13.5" customHeight="1">
      <c r="A419" s="104"/>
      <c r="B419" s="214"/>
      <c r="C419" s="101"/>
      <c r="D419" s="62"/>
      <c r="E419" s="99"/>
      <c r="F419" s="88"/>
      <c r="G419" s="88"/>
      <c r="H419" s="99"/>
      <c r="I419" s="103"/>
      <c r="J419" s="104"/>
      <c r="K419" s="110"/>
      <c r="L419" s="88"/>
      <c r="M419" s="61"/>
      <c r="N419" s="88"/>
      <c r="O419" s="61"/>
      <c r="P419" s="88"/>
      <c r="Q419" s="105"/>
      <c r="R419" s="90"/>
    </row>
    <row r="420" spans="1:18" ht="13.5" customHeight="1">
      <c r="A420" s="104"/>
      <c r="B420" s="214"/>
      <c r="C420" s="101"/>
      <c r="D420" s="62"/>
      <c r="E420" s="99"/>
      <c r="F420" s="88"/>
      <c r="G420" s="88"/>
      <c r="H420" s="99"/>
      <c r="I420" s="103"/>
      <c r="J420" s="104"/>
      <c r="K420" s="110"/>
      <c r="L420" s="88"/>
      <c r="M420" s="61"/>
      <c r="N420" s="88"/>
      <c r="O420" s="61"/>
      <c r="P420" s="88"/>
      <c r="Q420" s="105"/>
      <c r="R420" s="90"/>
    </row>
    <row r="421" spans="1:18" ht="13.5" customHeight="1">
      <c r="A421" s="104"/>
      <c r="B421" s="113"/>
      <c r="C421" s="88"/>
      <c r="D421" s="62"/>
      <c r="E421" s="99"/>
      <c r="F421" s="88"/>
      <c r="G421" s="88"/>
      <c r="H421" s="99"/>
      <c r="I421" s="90"/>
      <c r="J421" s="104"/>
      <c r="K421" s="110"/>
      <c r="L421" s="88"/>
      <c r="M421" s="61"/>
      <c r="N421" s="88"/>
      <c r="O421" s="61"/>
      <c r="P421" s="88"/>
      <c r="Q421" s="105"/>
      <c r="R421" s="90"/>
    </row>
    <row r="422" spans="1:18" ht="13.5" customHeight="1">
      <c r="A422" s="218"/>
      <c r="B422" s="218"/>
      <c r="C422" s="218"/>
      <c r="D422" s="218"/>
      <c r="E422" s="218"/>
      <c r="F422" s="218"/>
      <c r="G422" s="218"/>
      <c r="H422" s="218"/>
      <c r="I422" s="218"/>
      <c r="J422" s="104"/>
      <c r="K422" s="110"/>
      <c r="L422" s="88"/>
      <c r="M422" s="61"/>
      <c r="N422" s="88"/>
      <c r="O422" s="61"/>
      <c r="P422" s="88"/>
      <c r="Q422" s="105"/>
      <c r="R422" s="90"/>
    </row>
    <row r="423" spans="1:18" ht="13.5" customHeight="1">
      <c r="A423" s="275" t="s">
        <v>14</v>
      </c>
      <c r="B423" s="276"/>
      <c r="C423" s="47">
        <f>SUM(C410:C422)</f>
        <v>183</v>
      </c>
      <c r="D423" s="47">
        <f>SUM(D410:D422)</f>
        <v>8</v>
      </c>
      <c r="E423" s="123" t="s">
        <v>923</v>
      </c>
      <c r="F423" s="47"/>
      <c r="G423" s="47"/>
      <c r="H423" s="123" t="s">
        <v>663</v>
      </c>
      <c r="I423" s="48">
        <f>SUM(I410:I422)</f>
        <v>17.5</v>
      </c>
      <c r="J423" s="283" t="s">
        <v>14</v>
      </c>
      <c r="K423" s="283"/>
      <c r="L423" s="47">
        <f>SUM(L408:L422)</f>
        <v>129</v>
      </c>
      <c r="M423" s="47"/>
      <c r="N423" s="123" t="s">
        <v>1133</v>
      </c>
      <c r="O423" s="47">
        <f>SUM(O408:O422)</f>
        <v>4</v>
      </c>
      <c r="P423" s="51"/>
      <c r="Q423" s="123" t="s">
        <v>1134</v>
      </c>
      <c r="R423" s="48">
        <f>SUM(R408:R422)</f>
        <v>14.5</v>
      </c>
    </row>
    <row r="424" spans="1:18" ht="13.5" customHeight="1">
      <c r="A424" s="275" t="s">
        <v>15</v>
      </c>
      <c r="B424" s="276"/>
      <c r="C424" s="275" t="s">
        <v>663</v>
      </c>
      <c r="D424" s="287"/>
      <c r="E424" s="276"/>
      <c r="F424" s="47"/>
      <c r="G424" s="47"/>
      <c r="H424" s="123" t="s">
        <v>663</v>
      </c>
      <c r="I424" s="48">
        <f>SUM(I410:I421)</f>
        <v>17.5</v>
      </c>
      <c r="J424" s="275" t="s">
        <v>15</v>
      </c>
      <c r="K424" s="276"/>
      <c r="L424" s="275" t="s">
        <v>1135</v>
      </c>
      <c r="M424" s="287"/>
      <c r="N424" s="276"/>
      <c r="O424" s="47">
        <f>SUM(O423)</f>
        <v>4</v>
      </c>
      <c r="P424" s="51"/>
      <c r="Q424" s="72" t="s">
        <v>1134</v>
      </c>
      <c r="R424" s="48">
        <f>SUM(R408:R422)</f>
        <v>14.5</v>
      </c>
    </row>
    <row r="425" spans="1:18" ht="13.5" customHeight="1">
      <c r="A425" s="339" t="s">
        <v>8</v>
      </c>
      <c r="B425" s="340"/>
      <c r="C425" s="340"/>
      <c r="D425" s="307">
        <v>3</v>
      </c>
      <c r="E425" s="255"/>
      <c r="F425" s="58"/>
      <c r="G425" s="59"/>
      <c r="H425" s="68" t="s">
        <v>671</v>
      </c>
      <c r="I425" s="70">
        <f>I424+D425</f>
        <v>20.5</v>
      </c>
      <c r="J425" s="339" t="s">
        <v>8</v>
      </c>
      <c r="K425" s="340"/>
      <c r="L425" s="340"/>
      <c r="M425" s="307">
        <v>3</v>
      </c>
      <c r="N425" s="255"/>
      <c r="O425" s="58"/>
      <c r="P425" s="220"/>
      <c r="Q425" s="68" t="s">
        <v>1136</v>
      </c>
      <c r="R425" s="70">
        <f>R424+M425</f>
        <v>17.5</v>
      </c>
    </row>
    <row r="426" spans="1:18" ht="13.5" customHeight="1">
      <c r="A426" s="183"/>
      <c r="B426" s="183"/>
      <c r="C426" s="183"/>
      <c r="D426" s="221"/>
      <c r="E426" s="58"/>
      <c r="F426" s="58"/>
      <c r="G426" s="58"/>
      <c r="H426" s="201"/>
      <c r="I426" s="186"/>
      <c r="J426" s="183"/>
      <c r="K426" s="183"/>
      <c r="L426" s="183"/>
      <c r="M426" s="221"/>
      <c r="N426" s="58"/>
      <c r="O426" s="58"/>
      <c r="P426" s="220"/>
      <c r="Q426" s="201"/>
      <c r="R426" s="186"/>
    </row>
    <row r="427" spans="1:18" ht="16.5" customHeight="1">
      <c r="A427" s="163"/>
      <c r="B427" s="163"/>
      <c r="C427" s="163"/>
      <c r="D427" s="222"/>
      <c r="E427" s="61"/>
      <c r="F427" s="61"/>
      <c r="G427" s="61"/>
      <c r="H427" s="212"/>
      <c r="I427" s="166"/>
      <c r="J427" s="163"/>
      <c r="K427" s="163"/>
      <c r="L427" s="163"/>
      <c r="M427" s="222"/>
      <c r="N427" s="61"/>
      <c r="O427" s="61"/>
      <c r="P427" s="105"/>
      <c r="Q427" s="212"/>
      <c r="R427" s="166"/>
    </row>
    <row r="428" spans="1:18" ht="3.75" customHeight="1" hidden="1">
      <c r="A428" s="193"/>
      <c r="B428" s="194"/>
      <c r="C428" s="193"/>
      <c r="D428" s="213"/>
      <c r="E428" s="63"/>
      <c r="F428" s="63"/>
      <c r="G428" s="63"/>
      <c r="H428" s="63"/>
      <c r="I428" s="196"/>
      <c r="J428" s="193"/>
      <c r="K428" s="194"/>
      <c r="L428" s="193"/>
      <c r="M428" s="213"/>
      <c r="N428" s="63"/>
      <c r="O428" s="63"/>
      <c r="P428" s="63"/>
      <c r="Q428" s="63"/>
      <c r="R428" s="196"/>
    </row>
    <row r="429" spans="1:18" ht="13.5" customHeight="1">
      <c r="A429" s="277" t="s">
        <v>136</v>
      </c>
      <c r="B429" s="278"/>
      <c r="C429" s="278"/>
      <c r="D429" s="278"/>
      <c r="E429" s="278"/>
      <c r="F429" s="278"/>
      <c r="G429" s="278"/>
      <c r="H429" s="278"/>
      <c r="I429" s="279"/>
      <c r="J429" s="277" t="s">
        <v>136</v>
      </c>
      <c r="K429" s="278"/>
      <c r="L429" s="278"/>
      <c r="M429" s="278"/>
      <c r="N429" s="278"/>
      <c r="O429" s="278"/>
      <c r="P429" s="278"/>
      <c r="Q429" s="278"/>
      <c r="R429" s="279"/>
    </row>
    <row r="430" spans="1:18" ht="13.5" customHeight="1">
      <c r="A430" s="280" t="s">
        <v>672</v>
      </c>
      <c r="B430" s="281"/>
      <c r="C430" s="281"/>
      <c r="D430" s="281"/>
      <c r="E430" s="281"/>
      <c r="F430" s="281"/>
      <c r="G430" s="281"/>
      <c r="H430" s="281"/>
      <c r="I430" s="282"/>
      <c r="J430" s="280" t="s">
        <v>1185</v>
      </c>
      <c r="K430" s="281"/>
      <c r="L430" s="281"/>
      <c r="M430" s="281"/>
      <c r="N430" s="281"/>
      <c r="O430" s="281"/>
      <c r="P430" s="281"/>
      <c r="Q430" s="281"/>
      <c r="R430" s="282"/>
    </row>
    <row r="431" spans="1:18" ht="13.5" customHeight="1">
      <c r="A431" s="306" t="s">
        <v>17</v>
      </c>
      <c r="B431" s="306"/>
      <c r="C431" s="306"/>
      <c r="D431" s="306"/>
      <c r="E431" s="306"/>
      <c r="F431" s="306"/>
      <c r="G431" s="306"/>
      <c r="H431" s="306"/>
      <c r="I431" s="306"/>
      <c r="J431" s="308" t="s">
        <v>17</v>
      </c>
      <c r="K431" s="309"/>
      <c r="L431" s="309"/>
      <c r="M431" s="309"/>
      <c r="N431" s="309"/>
      <c r="O431" s="309"/>
      <c r="P431" s="309"/>
      <c r="Q431" s="309"/>
      <c r="R431" s="310"/>
    </row>
    <row r="432" spans="1:18" ht="13.5" customHeight="1">
      <c r="A432" s="275" t="s">
        <v>857</v>
      </c>
      <c r="B432" s="287"/>
      <c r="C432" s="287"/>
      <c r="D432" s="287"/>
      <c r="E432" s="287"/>
      <c r="F432" s="287"/>
      <c r="G432" s="287"/>
      <c r="H432" s="287"/>
      <c r="I432" s="276"/>
      <c r="J432" s="275" t="s">
        <v>857</v>
      </c>
      <c r="K432" s="287"/>
      <c r="L432" s="287"/>
      <c r="M432" s="287"/>
      <c r="N432" s="287"/>
      <c r="O432" s="287"/>
      <c r="P432" s="287"/>
      <c r="Q432" s="287"/>
      <c r="R432" s="276"/>
    </row>
    <row r="433" spans="1:18" ht="11.25" customHeight="1">
      <c r="A433" s="290" t="s">
        <v>18</v>
      </c>
      <c r="B433" s="292" t="s">
        <v>19</v>
      </c>
      <c r="C433" s="283" t="s">
        <v>20</v>
      </c>
      <c r="D433" s="283"/>
      <c r="E433" s="283"/>
      <c r="F433" s="294" t="s">
        <v>21</v>
      </c>
      <c r="G433" s="294" t="s">
        <v>22</v>
      </c>
      <c r="H433" s="305" t="s">
        <v>23</v>
      </c>
      <c r="I433" s="288" t="s">
        <v>24</v>
      </c>
      <c r="J433" s="335" t="s">
        <v>18</v>
      </c>
      <c r="K433" s="336" t="s">
        <v>19</v>
      </c>
      <c r="L433" s="283" t="s">
        <v>20</v>
      </c>
      <c r="M433" s="283"/>
      <c r="N433" s="283"/>
      <c r="O433" s="352" t="s">
        <v>21</v>
      </c>
      <c r="P433" s="352" t="s">
        <v>22</v>
      </c>
      <c r="Q433" s="283" t="s">
        <v>23</v>
      </c>
      <c r="R433" s="351" t="s">
        <v>24</v>
      </c>
    </row>
    <row r="434" spans="1:18" ht="24" customHeight="1">
      <c r="A434" s="291"/>
      <c r="B434" s="293"/>
      <c r="C434" s="51" t="s">
        <v>25</v>
      </c>
      <c r="D434" s="51" t="s">
        <v>26</v>
      </c>
      <c r="E434" s="51" t="s">
        <v>27</v>
      </c>
      <c r="F434" s="295"/>
      <c r="G434" s="295"/>
      <c r="H434" s="306"/>
      <c r="I434" s="289"/>
      <c r="J434" s="335"/>
      <c r="K434" s="336"/>
      <c r="L434" s="51" t="s">
        <v>25</v>
      </c>
      <c r="M434" s="51" t="s">
        <v>26</v>
      </c>
      <c r="N434" s="51" t="s">
        <v>27</v>
      </c>
      <c r="O434" s="352"/>
      <c r="P434" s="352"/>
      <c r="Q434" s="283"/>
      <c r="R434" s="351"/>
    </row>
    <row r="435" spans="1:18" ht="13.5" customHeight="1">
      <c r="A435" s="115" t="s">
        <v>673</v>
      </c>
      <c r="B435" s="91" t="s">
        <v>674</v>
      </c>
      <c r="C435" s="92"/>
      <c r="D435" s="92">
        <v>32</v>
      </c>
      <c r="E435" s="92"/>
      <c r="F435" s="223"/>
      <c r="G435" s="79"/>
      <c r="H435" s="92">
        <v>32</v>
      </c>
      <c r="I435" s="84">
        <v>2</v>
      </c>
      <c r="J435" s="115" t="s">
        <v>673</v>
      </c>
      <c r="K435" s="91" t="s">
        <v>674</v>
      </c>
      <c r="L435" s="92"/>
      <c r="M435" s="92">
        <v>32</v>
      </c>
      <c r="N435" s="92"/>
      <c r="O435" s="223"/>
      <c r="P435" s="79"/>
      <c r="Q435" s="92">
        <v>32</v>
      </c>
      <c r="R435" s="81">
        <v>2</v>
      </c>
    </row>
    <row r="436" spans="1:18" ht="13.5" customHeight="1">
      <c r="A436" s="104" t="s">
        <v>675</v>
      </c>
      <c r="B436" s="110" t="s">
        <v>676</v>
      </c>
      <c r="C436" s="88">
        <v>36</v>
      </c>
      <c r="D436" s="61"/>
      <c r="E436" s="88">
        <v>20</v>
      </c>
      <c r="F436" s="61"/>
      <c r="G436" s="88"/>
      <c r="H436" s="105">
        <v>56</v>
      </c>
      <c r="I436" s="90">
        <v>3.5</v>
      </c>
      <c r="J436" s="104" t="s">
        <v>677</v>
      </c>
      <c r="K436" s="87" t="s">
        <v>678</v>
      </c>
      <c r="L436" s="88">
        <v>32</v>
      </c>
      <c r="M436" s="61"/>
      <c r="N436" s="88">
        <v>64</v>
      </c>
      <c r="O436" s="62"/>
      <c r="P436" s="101"/>
      <c r="Q436" s="88">
        <v>96</v>
      </c>
      <c r="R436" s="90">
        <v>6</v>
      </c>
    </row>
    <row r="437" spans="1:18" ht="13.5" customHeight="1">
      <c r="A437" s="104" t="s">
        <v>1131</v>
      </c>
      <c r="B437" s="110" t="s">
        <v>828</v>
      </c>
      <c r="C437" s="88">
        <v>20</v>
      </c>
      <c r="D437" s="61"/>
      <c r="E437" s="88">
        <v>12</v>
      </c>
      <c r="F437" s="61"/>
      <c r="G437" s="88"/>
      <c r="H437" s="105">
        <v>32</v>
      </c>
      <c r="I437" s="90">
        <v>2</v>
      </c>
      <c r="J437" s="104" t="s">
        <v>679</v>
      </c>
      <c r="K437" s="87" t="s">
        <v>666</v>
      </c>
      <c r="L437" s="88">
        <v>32</v>
      </c>
      <c r="M437" s="61"/>
      <c r="N437" s="88"/>
      <c r="O437" s="62"/>
      <c r="P437" s="101"/>
      <c r="Q437" s="88">
        <f>SUM(L437:P437)</f>
        <v>32</v>
      </c>
      <c r="R437" s="90">
        <v>2</v>
      </c>
    </row>
    <row r="438" spans="1:18" ht="13.5" customHeight="1">
      <c r="A438" s="104" t="s">
        <v>679</v>
      </c>
      <c r="B438" s="87" t="s">
        <v>666</v>
      </c>
      <c r="C438" s="88">
        <v>32</v>
      </c>
      <c r="D438" s="61"/>
      <c r="E438" s="88"/>
      <c r="F438" s="62"/>
      <c r="G438" s="101"/>
      <c r="H438" s="88">
        <f>SUM(C438:G438)</f>
        <v>32</v>
      </c>
      <c r="I438" s="90">
        <v>2</v>
      </c>
      <c r="J438" s="104" t="s">
        <v>680</v>
      </c>
      <c r="K438" s="87" t="s">
        <v>681</v>
      </c>
      <c r="L438" s="88">
        <v>28</v>
      </c>
      <c r="M438" s="61"/>
      <c r="N438" s="88"/>
      <c r="O438" s="62">
        <v>4</v>
      </c>
      <c r="P438" s="101"/>
      <c r="Q438" s="88">
        <v>32</v>
      </c>
      <c r="R438" s="90">
        <v>2</v>
      </c>
    </row>
    <row r="439" spans="1:18" ht="13.5" customHeight="1">
      <c r="A439" s="104" t="s">
        <v>680</v>
      </c>
      <c r="B439" s="87" t="s">
        <v>681</v>
      </c>
      <c r="C439" s="88">
        <v>28</v>
      </c>
      <c r="D439" s="61"/>
      <c r="E439" s="88"/>
      <c r="F439" s="62">
        <v>4</v>
      </c>
      <c r="G439" s="101"/>
      <c r="H439" s="88">
        <v>32</v>
      </c>
      <c r="I439" s="90">
        <v>2</v>
      </c>
      <c r="J439" s="104" t="s">
        <v>682</v>
      </c>
      <c r="K439" s="87" t="s">
        <v>652</v>
      </c>
      <c r="L439" s="88"/>
      <c r="M439" s="61"/>
      <c r="N439" s="88" t="s">
        <v>683</v>
      </c>
      <c r="O439" s="62"/>
      <c r="P439" s="101"/>
      <c r="Q439" s="88" t="s">
        <v>683</v>
      </c>
      <c r="R439" s="90"/>
    </row>
    <row r="440" spans="1:18" ht="13.5" customHeight="1">
      <c r="A440" s="104" t="s">
        <v>682</v>
      </c>
      <c r="B440" s="87" t="s">
        <v>652</v>
      </c>
      <c r="C440" s="88"/>
      <c r="D440" s="61"/>
      <c r="E440" s="88" t="s">
        <v>683</v>
      </c>
      <c r="F440" s="62"/>
      <c r="G440" s="101"/>
      <c r="H440" s="88" t="s">
        <v>683</v>
      </c>
      <c r="I440" s="90"/>
      <c r="J440" s="104"/>
      <c r="K440" s="107"/>
      <c r="L440" s="88"/>
      <c r="M440" s="61"/>
      <c r="N440" s="88"/>
      <c r="O440" s="61"/>
      <c r="P440" s="101"/>
      <c r="Q440" s="88"/>
      <c r="R440" s="90"/>
    </row>
    <row r="441" spans="1:18" ht="13.5" customHeight="1">
      <c r="A441" s="104"/>
      <c r="B441" s="110"/>
      <c r="C441" s="88"/>
      <c r="D441" s="61"/>
      <c r="E441" s="88"/>
      <c r="F441" s="61"/>
      <c r="G441" s="88"/>
      <c r="H441" s="105"/>
      <c r="I441" s="90"/>
      <c r="J441" s="104"/>
      <c r="K441" s="113"/>
      <c r="L441" s="126"/>
      <c r="M441" s="124"/>
      <c r="N441" s="88"/>
      <c r="O441" s="105"/>
      <c r="P441" s="88"/>
      <c r="Q441" s="88"/>
      <c r="R441" s="90"/>
    </row>
    <row r="442" spans="1:18" ht="13.5" customHeight="1">
      <c r="A442" s="104"/>
      <c r="B442" s="110"/>
      <c r="C442" s="88"/>
      <c r="D442" s="61"/>
      <c r="E442" s="88"/>
      <c r="F442" s="61"/>
      <c r="G442" s="88"/>
      <c r="H442" s="105"/>
      <c r="I442" s="90"/>
      <c r="J442" s="104"/>
      <c r="K442" s="187"/>
      <c r="L442" s="170"/>
      <c r="M442" s="88"/>
      <c r="N442" s="88"/>
      <c r="O442" s="105"/>
      <c r="P442" s="88"/>
      <c r="Q442" s="88"/>
      <c r="R442" s="90"/>
    </row>
    <row r="443" spans="1:18" ht="13.5" customHeight="1">
      <c r="A443" s="104"/>
      <c r="B443" s="110"/>
      <c r="C443" s="88"/>
      <c r="D443" s="61"/>
      <c r="E443" s="88"/>
      <c r="F443" s="61"/>
      <c r="G443" s="88"/>
      <c r="H443" s="105"/>
      <c r="I443" s="90"/>
      <c r="J443" s="104"/>
      <c r="K443" s="187"/>
      <c r="L443" s="170"/>
      <c r="M443" s="88"/>
      <c r="N443" s="88"/>
      <c r="O443" s="105"/>
      <c r="P443" s="88"/>
      <c r="Q443" s="88"/>
      <c r="R443" s="90"/>
    </row>
    <row r="444" spans="1:18" ht="13.5" customHeight="1">
      <c r="A444" s="104"/>
      <c r="B444" s="110"/>
      <c r="C444" s="88"/>
      <c r="D444" s="61"/>
      <c r="E444" s="88"/>
      <c r="F444" s="61"/>
      <c r="G444" s="88"/>
      <c r="H444" s="105"/>
      <c r="I444" s="90"/>
      <c r="J444" s="104"/>
      <c r="K444" s="110"/>
      <c r="L444" s="88"/>
      <c r="M444" s="61"/>
      <c r="N444" s="88"/>
      <c r="O444" s="61"/>
      <c r="P444" s="88"/>
      <c r="Q444" s="105"/>
      <c r="R444" s="90"/>
    </row>
    <row r="445" spans="1:18" ht="13.5" customHeight="1">
      <c r="A445" s="104"/>
      <c r="B445" s="110"/>
      <c r="C445" s="88"/>
      <c r="D445" s="61"/>
      <c r="E445" s="88"/>
      <c r="F445" s="61"/>
      <c r="G445" s="88"/>
      <c r="H445" s="105"/>
      <c r="I445" s="90"/>
      <c r="J445" s="104"/>
      <c r="K445" s="110"/>
      <c r="L445" s="88"/>
      <c r="M445" s="61"/>
      <c r="N445" s="88"/>
      <c r="O445" s="61"/>
      <c r="P445" s="88"/>
      <c r="Q445" s="105"/>
      <c r="R445" s="90"/>
    </row>
    <row r="446" spans="1:18" ht="13.5" customHeight="1">
      <c r="A446" s="104"/>
      <c r="B446" s="110"/>
      <c r="C446" s="88"/>
      <c r="D446" s="61"/>
      <c r="E446" s="88"/>
      <c r="F446" s="61"/>
      <c r="G446" s="88"/>
      <c r="H446" s="105"/>
      <c r="I446" s="90"/>
      <c r="J446" s="104"/>
      <c r="K446" s="110"/>
      <c r="L446" s="88"/>
      <c r="M446" s="61"/>
      <c r="N446" s="88"/>
      <c r="O446" s="61"/>
      <c r="P446" s="88"/>
      <c r="Q446" s="105"/>
      <c r="R446" s="90"/>
    </row>
    <row r="447" spans="1:18" ht="13.5" customHeight="1">
      <c r="A447" s="104"/>
      <c r="B447" s="110"/>
      <c r="C447" s="88"/>
      <c r="D447" s="61"/>
      <c r="E447" s="88"/>
      <c r="F447" s="61"/>
      <c r="G447" s="88"/>
      <c r="H447" s="105"/>
      <c r="I447" s="90"/>
      <c r="J447" s="104"/>
      <c r="K447" s="110"/>
      <c r="L447" s="88"/>
      <c r="M447" s="61"/>
      <c r="N447" s="88"/>
      <c r="O447" s="61"/>
      <c r="P447" s="88"/>
      <c r="Q447" s="105"/>
      <c r="R447" s="90"/>
    </row>
    <row r="448" spans="1:18" ht="13.5" customHeight="1">
      <c r="A448" s="326" t="s">
        <v>1132</v>
      </c>
      <c r="B448" s="327"/>
      <c r="C448" s="327"/>
      <c r="D448" s="327"/>
      <c r="E448" s="327"/>
      <c r="F448" s="327"/>
      <c r="G448" s="327"/>
      <c r="H448" s="327"/>
      <c r="I448" s="328"/>
      <c r="J448" s="326" t="s">
        <v>1132</v>
      </c>
      <c r="K448" s="327"/>
      <c r="L448" s="327"/>
      <c r="M448" s="327"/>
      <c r="N448" s="327"/>
      <c r="O448" s="327"/>
      <c r="P448" s="327"/>
      <c r="Q448" s="327"/>
      <c r="R448" s="328"/>
    </row>
    <row r="449" spans="1:18" ht="13.5" customHeight="1">
      <c r="A449" s="329"/>
      <c r="B449" s="330"/>
      <c r="C449" s="330"/>
      <c r="D449" s="330"/>
      <c r="E449" s="330"/>
      <c r="F449" s="330"/>
      <c r="G449" s="330"/>
      <c r="H449" s="330"/>
      <c r="I449" s="331"/>
      <c r="J449" s="329"/>
      <c r="K449" s="330"/>
      <c r="L449" s="330"/>
      <c r="M449" s="330"/>
      <c r="N449" s="330"/>
      <c r="O449" s="330"/>
      <c r="P449" s="330"/>
      <c r="Q449" s="330"/>
      <c r="R449" s="331"/>
    </row>
    <row r="450" spans="1:18" ht="13.5" customHeight="1">
      <c r="A450" s="275" t="s">
        <v>14</v>
      </c>
      <c r="B450" s="276"/>
      <c r="C450" s="47">
        <f>SUM(C435:C449)</f>
        <v>116</v>
      </c>
      <c r="D450" s="47">
        <f>SUM(D435:D449)</f>
        <v>32</v>
      </c>
      <c r="E450" s="123" t="s">
        <v>684</v>
      </c>
      <c r="F450" s="47">
        <f>SUM(F435:F449)</f>
        <v>4</v>
      </c>
      <c r="G450" s="47"/>
      <c r="H450" s="123" t="s">
        <v>685</v>
      </c>
      <c r="I450" s="174">
        <f>SUM(I435:I449)</f>
        <v>11.5</v>
      </c>
      <c r="J450" s="275" t="s">
        <v>14</v>
      </c>
      <c r="K450" s="276"/>
      <c r="L450" s="47">
        <v>128</v>
      </c>
      <c r="M450" s="47">
        <v>32</v>
      </c>
      <c r="N450" s="123" t="s">
        <v>686</v>
      </c>
      <c r="O450" s="47">
        <f>SUM(O438:O447)</f>
        <v>4</v>
      </c>
      <c r="P450" s="47"/>
      <c r="Q450" s="123" t="s">
        <v>687</v>
      </c>
      <c r="R450" s="48">
        <f>SUM(R435:R446)</f>
        <v>12</v>
      </c>
    </row>
    <row r="451" spans="1:18" ht="13.5" customHeight="1">
      <c r="A451" s="275" t="s">
        <v>15</v>
      </c>
      <c r="B451" s="276"/>
      <c r="C451" s="275" t="s">
        <v>688</v>
      </c>
      <c r="D451" s="287"/>
      <c r="E451" s="276"/>
      <c r="F451" s="47">
        <f>SUM(F435:F449)</f>
        <v>4</v>
      </c>
      <c r="G451" s="47"/>
      <c r="H451" s="72" t="s">
        <v>685</v>
      </c>
      <c r="I451" s="48">
        <f>SUM(I435:I449)</f>
        <v>11.5</v>
      </c>
      <c r="J451" s="275" t="s">
        <v>15</v>
      </c>
      <c r="K451" s="276"/>
      <c r="L451" s="275" t="s">
        <v>689</v>
      </c>
      <c r="M451" s="287"/>
      <c r="N451" s="276"/>
      <c r="O451" s="47">
        <f>SUM(O435:O449)</f>
        <v>4</v>
      </c>
      <c r="P451" s="47"/>
      <c r="Q451" s="123" t="s">
        <v>687</v>
      </c>
      <c r="R451" s="48">
        <f>SUM(R438:R443)</f>
        <v>2</v>
      </c>
    </row>
    <row r="452" spans="1:18" ht="13.5" customHeight="1">
      <c r="A452" s="311" t="s">
        <v>8</v>
      </c>
      <c r="B452" s="312"/>
      <c r="C452" s="312"/>
      <c r="D452" s="307">
        <v>4</v>
      </c>
      <c r="E452" s="255"/>
      <c r="F452" s="65"/>
      <c r="G452" s="66"/>
      <c r="H452" s="123" t="s">
        <v>690</v>
      </c>
      <c r="I452" s="48">
        <f>I451+D452</f>
        <v>15.5</v>
      </c>
      <c r="J452" s="311" t="s">
        <v>8</v>
      </c>
      <c r="K452" s="312"/>
      <c r="L452" s="312"/>
      <c r="M452" s="307">
        <v>2</v>
      </c>
      <c r="N452" s="255"/>
      <c r="O452" s="65"/>
      <c r="P452" s="66"/>
      <c r="Q452" s="123" t="s">
        <v>691</v>
      </c>
      <c r="R452" s="48">
        <f>M452+R451</f>
        <v>4</v>
      </c>
    </row>
    <row r="453" spans="1:18" ht="13.5" customHeight="1">
      <c r="A453" s="277" t="s">
        <v>136</v>
      </c>
      <c r="B453" s="278"/>
      <c r="C453" s="278"/>
      <c r="D453" s="278"/>
      <c r="E453" s="278"/>
      <c r="F453" s="278"/>
      <c r="G453" s="278"/>
      <c r="H453" s="278"/>
      <c r="I453" s="279"/>
      <c r="J453" s="277" t="s">
        <v>136</v>
      </c>
      <c r="K453" s="278"/>
      <c r="L453" s="278"/>
      <c r="M453" s="278"/>
      <c r="N453" s="278"/>
      <c r="O453" s="278"/>
      <c r="P453" s="278"/>
      <c r="Q453" s="278"/>
      <c r="R453" s="279"/>
    </row>
    <row r="454" spans="1:18" ht="13.5" customHeight="1">
      <c r="A454" s="280" t="s">
        <v>692</v>
      </c>
      <c r="B454" s="281"/>
      <c r="C454" s="281"/>
      <c r="D454" s="281"/>
      <c r="E454" s="281"/>
      <c r="F454" s="281"/>
      <c r="G454" s="281"/>
      <c r="H454" s="281"/>
      <c r="I454" s="282"/>
      <c r="J454" s="280" t="s">
        <v>543</v>
      </c>
      <c r="K454" s="281"/>
      <c r="L454" s="281"/>
      <c r="M454" s="281"/>
      <c r="N454" s="281"/>
      <c r="O454" s="281"/>
      <c r="P454" s="281"/>
      <c r="Q454" s="281"/>
      <c r="R454" s="282"/>
    </row>
    <row r="455" spans="1:18" ht="13.5" customHeight="1">
      <c r="A455" s="308" t="s">
        <v>17</v>
      </c>
      <c r="B455" s="309"/>
      <c r="C455" s="309"/>
      <c r="D455" s="309"/>
      <c r="E455" s="309"/>
      <c r="F455" s="309"/>
      <c r="G455" s="309"/>
      <c r="H455" s="309"/>
      <c r="I455" s="310"/>
      <c r="J455" s="308" t="s">
        <v>17</v>
      </c>
      <c r="K455" s="309"/>
      <c r="L455" s="309"/>
      <c r="M455" s="309"/>
      <c r="N455" s="309"/>
      <c r="O455" s="309"/>
      <c r="P455" s="309"/>
      <c r="Q455" s="309"/>
      <c r="R455" s="310"/>
    </row>
    <row r="456" spans="1:18" ht="13.5" customHeight="1">
      <c r="A456" s="275" t="s">
        <v>842</v>
      </c>
      <c r="B456" s="287"/>
      <c r="C456" s="287"/>
      <c r="D456" s="287"/>
      <c r="E456" s="287"/>
      <c r="F456" s="287"/>
      <c r="G456" s="287"/>
      <c r="H456" s="287"/>
      <c r="I456" s="276"/>
      <c r="J456" s="275" t="s">
        <v>852</v>
      </c>
      <c r="K456" s="287"/>
      <c r="L456" s="287"/>
      <c r="M456" s="287"/>
      <c r="N456" s="287"/>
      <c r="O456" s="287"/>
      <c r="P456" s="287"/>
      <c r="Q456" s="287"/>
      <c r="R456" s="276"/>
    </row>
    <row r="457" spans="1:18" ht="13.5" customHeight="1">
      <c r="A457" s="335" t="s">
        <v>18</v>
      </c>
      <c r="B457" s="336" t="s">
        <v>19</v>
      </c>
      <c r="C457" s="283" t="s">
        <v>20</v>
      </c>
      <c r="D457" s="283"/>
      <c r="E457" s="283"/>
      <c r="F457" s="352" t="s">
        <v>21</v>
      </c>
      <c r="G457" s="352" t="s">
        <v>22</v>
      </c>
      <c r="H457" s="283" t="s">
        <v>23</v>
      </c>
      <c r="I457" s="351" t="s">
        <v>24</v>
      </c>
      <c r="J457" s="290" t="s">
        <v>18</v>
      </c>
      <c r="K457" s="292" t="s">
        <v>19</v>
      </c>
      <c r="L457" s="275" t="s">
        <v>20</v>
      </c>
      <c r="M457" s="287"/>
      <c r="N457" s="276"/>
      <c r="O457" s="294" t="s">
        <v>21</v>
      </c>
      <c r="P457" s="294" t="s">
        <v>22</v>
      </c>
      <c r="Q457" s="305" t="s">
        <v>23</v>
      </c>
      <c r="R457" s="351" t="s">
        <v>24</v>
      </c>
    </row>
    <row r="458" spans="1:18" ht="24" customHeight="1">
      <c r="A458" s="335"/>
      <c r="B458" s="336"/>
      <c r="C458" s="51" t="s">
        <v>25</v>
      </c>
      <c r="D458" s="51" t="s">
        <v>26</v>
      </c>
      <c r="E458" s="51" t="s">
        <v>27</v>
      </c>
      <c r="F458" s="352"/>
      <c r="G458" s="352"/>
      <c r="H458" s="283"/>
      <c r="I458" s="351"/>
      <c r="J458" s="291"/>
      <c r="K458" s="293"/>
      <c r="L458" s="51" t="s">
        <v>25</v>
      </c>
      <c r="M458" s="51" t="s">
        <v>26</v>
      </c>
      <c r="N458" s="51" t="s">
        <v>27</v>
      </c>
      <c r="O458" s="295"/>
      <c r="P458" s="295"/>
      <c r="Q458" s="306"/>
      <c r="R458" s="351"/>
    </row>
    <row r="459" spans="1:18" ht="13.5" customHeight="1">
      <c r="A459" s="104" t="s">
        <v>693</v>
      </c>
      <c r="B459" s="187" t="s">
        <v>694</v>
      </c>
      <c r="C459" s="170">
        <v>44</v>
      </c>
      <c r="D459" s="88"/>
      <c r="E459" s="88"/>
      <c r="F459" s="105">
        <v>4</v>
      </c>
      <c r="G459" s="88"/>
      <c r="H459" s="88">
        <f>SUM(C459:G459)</f>
        <v>48</v>
      </c>
      <c r="I459" s="90">
        <v>3</v>
      </c>
      <c r="J459" s="104" t="s">
        <v>547</v>
      </c>
      <c r="K459" s="107" t="s">
        <v>548</v>
      </c>
      <c r="L459" s="88">
        <v>114</v>
      </c>
      <c r="M459" s="88"/>
      <c r="N459" s="88">
        <v>24</v>
      </c>
      <c r="O459" s="88">
        <v>6</v>
      </c>
      <c r="P459" s="88"/>
      <c r="Q459" s="60">
        <v>144</v>
      </c>
      <c r="R459" s="90">
        <f>Q459/16</f>
        <v>9</v>
      </c>
    </row>
    <row r="460" spans="1:18" ht="13.5" customHeight="1">
      <c r="A460" s="104" t="s">
        <v>695</v>
      </c>
      <c r="B460" s="113" t="s">
        <v>696</v>
      </c>
      <c r="C460" s="170">
        <v>44</v>
      </c>
      <c r="D460" s="88"/>
      <c r="E460" s="88"/>
      <c r="F460" s="105">
        <v>4</v>
      </c>
      <c r="G460" s="88"/>
      <c r="H460" s="88">
        <f>SUM(C460:G460)</f>
        <v>48</v>
      </c>
      <c r="I460" s="90">
        <v>3</v>
      </c>
      <c r="J460" s="104" t="s">
        <v>549</v>
      </c>
      <c r="K460" s="107" t="s">
        <v>550</v>
      </c>
      <c r="L460" s="101">
        <v>54</v>
      </c>
      <c r="M460" s="101"/>
      <c r="N460" s="101">
        <v>16</v>
      </c>
      <c r="O460" s="101">
        <v>2</v>
      </c>
      <c r="P460" s="60"/>
      <c r="Q460" s="99">
        <v>72</v>
      </c>
      <c r="R460" s="90">
        <f>Q460/16</f>
        <v>4.5</v>
      </c>
    </row>
    <row r="461" spans="1:18" ht="13.5" customHeight="1">
      <c r="A461" s="104" t="s">
        <v>697</v>
      </c>
      <c r="B461" s="98" t="s">
        <v>57</v>
      </c>
      <c r="C461" s="170">
        <v>44</v>
      </c>
      <c r="D461" s="88"/>
      <c r="E461" s="88"/>
      <c r="F461" s="99">
        <v>4</v>
      </c>
      <c r="G461" s="88"/>
      <c r="H461" s="88">
        <f>SUM(C461:G461)</f>
        <v>48</v>
      </c>
      <c r="I461" s="90">
        <v>3</v>
      </c>
      <c r="J461" s="104" t="s">
        <v>554</v>
      </c>
      <c r="K461" s="107" t="s">
        <v>698</v>
      </c>
      <c r="L461" s="101">
        <v>18</v>
      </c>
      <c r="M461" s="101"/>
      <c r="N461" s="101">
        <v>6</v>
      </c>
      <c r="O461" s="101"/>
      <c r="P461" s="60"/>
      <c r="Q461" s="99">
        <v>24</v>
      </c>
      <c r="R461" s="90">
        <f>Q461/16</f>
        <v>1.5</v>
      </c>
    </row>
    <row r="462" spans="1:18" ht="13.5" customHeight="1">
      <c r="A462" s="104" t="s">
        <v>679</v>
      </c>
      <c r="B462" s="87" t="s">
        <v>666</v>
      </c>
      <c r="C462" s="88">
        <v>32</v>
      </c>
      <c r="D462" s="61"/>
      <c r="E462" s="88"/>
      <c r="F462" s="62"/>
      <c r="G462" s="101"/>
      <c r="H462" s="88">
        <f>SUM(C462:G462)</f>
        <v>32</v>
      </c>
      <c r="I462" s="90">
        <v>2</v>
      </c>
      <c r="J462" s="86" t="s">
        <v>699</v>
      </c>
      <c r="K462" s="98" t="s">
        <v>700</v>
      </c>
      <c r="L462" s="62">
        <v>24</v>
      </c>
      <c r="M462" s="61"/>
      <c r="N462" s="88"/>
      <c r="O462" s="61"/>
      <c r="P462" s="88"/>
      <c r="Q462" s="61">
        <v>24</v>
      </c>
      <c r="R462" s="90">
        <f>Q462/16</f>
        <v>1.5</v>
      </c>
    </row>
    <row r="463" spans="1:18" ht="13.5" customHeight="1">
      <c r="A463" s="104" t="s">
        <v>701</v>
      </c>
      <c r="B463" s="187" t="s">
        <v>702</v>
      </c>
      <c r="C463" s="170">
        <v>30</v>
      </c>
      <c r="D463" s="88"/>
      <c r="E463" s="88"/>
      <c r="F463" s="105">
        <v>2</v>
      </c>
      <c r="G463" s="88"/>
      <c r="H463" s="88">
        <f>SUM(C463:G463)</f>
        <v>32</v>
      </c>
      <c r="I463" s="90">
        <v>2</v>
      </c>
      <c r="J463" s="104" t="s">
        <v>555</v>
      </c>
      <c r="K463" s="98" t="s">
        <v>78</v>
      </c>
      <c r="L463" s="88">
        <v>24</v>
      </c>
      <c r="M463" s="88"/>
      <c r="N463" s="88"/>
      <c r="O463" s="88"/>
      <c r="P463" s="88"/>
      <c r="Q463" s="60">
        <v>24</v>
      </c>
      <c r="R463" s="90">
        <f>Q463/16</f>
        <v>1.5</v>
      </c>
    </row>
    <row r="464" spans="1:18" ht="13.5" customHeight="1">
      <c r="A464" s="104" t="s">
        <v>680</v>
      </c>
      <c r="B464" s="198" t="s">
        <v>681</v>
      </c>
      <c r="C464" s="88">
        <v>28</v>
      </c>
      <c r="D464" s="61"/>
      <c r="E464" s="88"/>
      <c r="F464" s="62">
        <v>4</v>
      </c>
      <c r="G464" s="101"/>
      <c r="H464" s="88">
        <v>32</v>
      </c>
      <c r="I464" s="90">
        <v>2</v>
      </c>
      <c r="J464" s="86" t="s">
        <v>703</v>
      </c>
      <c r="K464" s="98" t="s">
        <v>704</v>
      </c>
      <c r="L464" s="62"/>
      <c r="M464" s="61"/>
      <c r="N464" s="208" t="s">
        <v>564</v>
      </c>
      <c r="O464" s="212"/>
      <c r="P464" s="208"/>
      <c r="Q464" s="224" t="s">
        <v>564</v>
      </c>
      <c r="R464" s="90">
        <v>2</v>
      </c>
    </row>
    <row r="465" spans="1:18" ht="13.5" customHeight="1">
      <c r="A465" s="104" t="s">
        <v>705</v>
      </c>
      <c r="B465" s="113" t="s">
        <v>706</v>
      </c>
      <c r="C465" s="126"/>
      <c r="D465" s="124"/>
      <c r="E465" s="88" t="s">
        <v>114</v>
      </c>
      <c r="F465" s="105"/>
      <c r="G465" s="88"/>
      <c r="H465" s="88" t="s">
        <v>114</v>
      </c>
      <c r="I465" s="90">
        <v>1</v>
      </c>
      <c r="J465" s="104" t="s">
        <v>551</v>
      </c>
      <c r="K465" s="107" t="s">
        <v>552</v>
      </c>
      <c r="L465" s="88">
        <v>22</v>
      </c>
      <c r="M465" s="88"/>
      <c r="N465" s="88">
        <v>10</v>
      </c>
      <c r="O465" s="88"/>
      <c r="P465" s="88"/>
      <c r="Q465" s="60">
        <v>32</v>
      </c>
      <c r="R465" s="90">
        <f>Q465/16</f>
        <v>2</v>
      </c>
    </row>
    <row r="466" spans="1:18" ht="13.5" customHeight="1">
      <c r="A466" s="104"/>
      <c r="B466" s="187"/>
      <c r="C466" s="170"/>
      <c r="D466" s="88"/>
      <c r="E466" s="88"/>
      <c r="F466" s="105"/>
      <c r="G466" s="88"/>
      <c r="H466" s="88"/>
      <c r="I466" s="90"/>
      <c r="J466" s="104" t="s">
        <v>560</v>
      </c>
      <c r="K466" s="107" t="s">
        <v>707</v>
      </c>
      <c r="L466" s="88">
        <v>24</v>
      </c>
      <c r="M466" s="88"/>
      <c r="N466" s="88"/>
      <c r="O466" s="88"/>
      <c r="P466" s="88"/>
      <c r="Q466" s="60">
        <v>24</v>
      </c>
      <c r="R466" s="90">
        <f>Q466/16</f>
        <v>1.5</v>
      </c>
    </row>
    <row r="467" spans="1:18" ht="13.5" customHeight="1">
      <c r="A467" s="104"/>
      <c r="B467" s="187"/>
      <c r="C467" s="170"/>
      <c r="D467" s="88"/>
      <c r="E467" s="88"/>
      <c r="F467" s="105"/>
      <c r="G467" s="88"/>
      <c r="H467" s="88"/>
      <c r="I467" s="90"/>
      <c r="J467" s="104" t="s">
        <v>562</v>
      </c>
      <c r="K467" s="98" t="s">
        <v>563</v>
      </c>
      <c r="L467" s="101">
        <v>24</v>
      </c>
      <c r="M467" s="79"/>
      <c r="N467" s="79"/>
      <c r="O467" s="79"/>
      <c r="P467" s="79"/>
      <c r="Q467" s="60">
        <f>P467+O467+N467+M467+L467</f>
        <v>24</v>
      </c>
      <c r="R467" s="90">
        <f>Q467/16</f>
        <v>1.5</v>
      </c>
    </row>
    <row r="468" spans="1:18" ht="13.5" customHeight="1">
      <c r="A468" s="104"/>
      <c r="B468" s="187"/>
      <c r="C468" s="170"/>
      <c r="D468" s="88"/>
      <c r="E468" s="88"/>
      <c r="F468" s="105"/>
      <c r="G468" s="88"/>
      <c r="H468" s="88"/>
      <c r="I468" s="90"/>
      <c r="J468" s="104"/>
      <c r="K468" s="187"/>
      <c r="L468" s="88"/>
      <c r="M468" s="88"/>
      <c r="N468" s="88"/>
      <c r="O468" s="88"/>
      <c r="P468" s="99"/>
      <c r="Q468" s="99"/>
      <c r="R468" s="90"/>
    </row>
    <row r="469" spans="1:18" ht="13.5" customHeight="1">
      <c r="A469" s="104"/>
      <c r="B469" s="187"/>
      <c r="C469" s="170"/>
      <c r="D469" s="88"/>
      <c r="E469" s="88"/>
      <c r="F469" s="105"/>
      <c r="G469" s="88"/>
      <c r="H469" s="88"/>
      <c r="I469" s="90"/>
      <c r="J469" s="104"/>
      <c r="K469" s="107"/>
      <c r="L469" s="88"/>
      <c r="M469" s="61"/>
      <c r="N469" s="88"/>
      <c r="O469" s="61"/>
      <c r="P469" s="88"/>
      <c r="Q469" s="105"/>
      <c r="R469" s="90"/>
    </row>
    <row r="470" spans="1:18" ht="14.25" customHeight="1">
      <c r="A470" s="104"/>
      <c r="B470" s="113"/>
      <c r="C470" s="126"/>
      <c r="D470" s="124"/>
      <c r="E470" s="88"/>
      <c r="F470" s="105"/>
      <c r="G470" s="88"/>
      <c r="H470" s="88"/>
      <c r="I470" s="90"/>
      <c r="J470" s="104"/>
      <c r="K470" s="113"/>
      <c r="L470" s="126"/>
      <c r="M470" s="124"/>
      <c r="N470" s="88"/>
      <c r="O470" s="105"/>
      <c r="P470" s="88"/>
      <c r="Q470" s="88"/>
      <c r="R470" s="90"/>
    </row>
    <row r="471" spans="1:18" ht="13.5" customHeight="1">
      <c r="A471" s="275" t="s">
        <v>14</v>
      </c>
      <c r="B471" s="276"/>
      <c r="C471" s="47">
        <f>SUM(C459:C470)</f>
        <v>222</v>
      </c>
      <c r="D471" s="47"/>
      <c r="E471" s="47" t="s">
        <v>708</v>
      </c>
      <c r="F471" s="47">
        <f>SUM(F459:F470)</f>
        <v>18</v>
      </c>
      <c r="G471" s="47"/>
      <c r="H471" s="123" t="s">
        <v>709</v>
      </c>
      <c r="I471" s="48">
        <f>SUM(I459:I470)</f>
        <v>16</v>
      </c>
      <c r="J471" s="275" t="s">
        <v>14</v>
      </c>
      <c r="K471" s="276"/>
      <c r="L471" s="47">
        <f>SUM(L457:L470)</f>
        <v>304</v>
      </c>
      <c r="M471" s="47"/>
      <c r="N471" s="123" t="s">
        <v>565</v>
      </c>
      <c r="O471" s="47">
        <f>SUM(O457:O470)</f>
        <v>8</v>
      </c>
      <c r="P471" s="47"/>
      <c r="Q471" s="123" t="s">
        <v>710</v>
      </c>
      <c r="R471" s="48">
        <f>SUM(R457:R470)</f>
        <v>25</v>
      </c>
    </row>
    <row r="472" spans="1:18" ht="13.5" customHeight="1">
      <c r="A472" s="275" t="s">
        <v>15</v>
      </c>
      <c r="B472" s="276"/>
      <c r="C472" s="275" t="s">
        <v>711</v>
      </c>
      <c r="D472" s="287"/>
      <c r="E472" s="276"/>
      <c r="F472" s="47">
        <f>SUM(F459:F470)</f>
        <v>18</v>
      </c>
      <c r="G472" s="47"/>
      <c r="H472" s="123" t="s">
        <v>709</v>
      </c>
      <c r="I472" s="48">
        <f>SUM(I459:I470)</f>
        <v>16</v>
      </c>
      <c r="J472" s="275" t="s">
        <v>15</v>
      </c>
      <c r="K472" s="276"/>
      <c r="L472" s="275" t="s">
        <v>712</v>
      </c>
      <c r="M472" s="287"/>
      <c r="N472" s="276"/>
      <c r="O472" s="47">
        <f>SUM(O457:O470)</f>
        <v>8</v>
      </c>
      <c r="P472" s="47"/>
      <c r="Q472" s="123" t="s">
        <v>710</v>
      </c>
      <c r="R472" s="48">
        <f>SUM(R457:R470)</f>
        <v>25</v>
      </c>
    </row>
    <row r="473" spans="1:18" ht="13.5" customHeight="1">
      <c r="A473" s="311" t="s">
        <v>8</v>
      </c>
      <c r="B473" s="312"/>
      <c r="C473" s="312"/>
      <c r="D473" s="307">
        <v>6</v>
      </c>
      <c r="E473" s="255"/>
      <c r="F473" s="65"/>
      <c r="G473" s="66"/>
      <c r="H473" s="123" t="s">
        <v>713</v>
      </c>
      <c r="I473" s="48">
        <f>I472+D473</f>
        <v>22</v>
      </c>
      <c r="J473" s="311" t="s">
        <v>8</v>
      </c>
      <c r="K473" s="312"/>
      <c r="L473" s="312"/>
      <c r="M473" s="307">
        <v>4</v>
      </c>
      <c r="N473" s="255"/>
      <c r="O473" s="65"/>
      <c r="P473" s="175"/>
      <c r="Q473" s="123" t="s">
        <v>714</v>
      </c>
      <c r="R473" s="48">
        <f>R472+M473</f>
        <v>29</v>
      </c>
    </row>
    <row r="474" spans="1:18" ht="13.5" customHeight="1">
      <c r="A474" s="163"/>
      <c r="B474" s="163"/>
      <c r="C474" s="163"/>
      <c r="D474" s="222"/>
      <c r="E474" s="61"/>
      <c r="F474" s="61"/>
      <c r="G474" s="61"/>
      <c r="H474" s="212"/>
      <c r="I474" s="166"/>
      <c r="J474" s="163"/>
      <c r="K474" s="163"/>
      <c r="L474" s="163"/>
      <c r="M474" s="222"/>
      <c r="N474" s="61"/>
      <c r="O474" s="61"/>
      <c r="P474" s="105"/>
      <c r="Q474" s="212"/>
      <c r="R474" s="166"/>
    </row>
    <row r="475" spans="1:18" ht="11.25" customHeight="1">
      <c r="A475" s="163"/>
      <c r="B475" s="163"/>
      <c r="C475" s="163"/>
      <c r="D475" s="222"/>
      <c r="E475" s="61"/>
      <c r="F475" s="61"/>
      <c r="G475" s="61"/>
      <c r="H475" s="212"/>
      <c r="I475" s="166"/>
      <c r="J475" s="163"/>
      <c r="K475" s="163"/>
      <c r="L475" s="163"/>
      <c r="M475" s="222"/>
      <c r="N475" s="61"/>
      <c r="O475" s="61"/>
      <c r="P475" s="105"/>
      <c r="Q475" s="212"/>
      <c r="R475" s="166"/>
    </row>
    <row r="476" spans="1:18" ht="13.5" customHeight="1">
      <c r="A476" s="277" t="s">
        <v>136</v>
      </c>
      <c r="B476" s="278"/>
      <c r="C476" s="278"/>
      <c r="D476" s="278"/>
      <c r="E476" s="278"/>
      <c r="F476" s="278"/>
      <c r="G476" s="278"/>
      <c r="H476" s="278"/>
      <c r="I476" s="279"/>
      <c r="J476" s="277" t="s">
        <v>112</v>
      </c>
      <c r="K476" s="278"/>
      <c r="L476" s="278"/>
      <c r="M476" s="278"/>
      <c r="N476" s="278"/>
      <c r="O476" s="278"/>
      <c r="P476" s="278"/>
      <c r="Q476" s="278"/>
      <c r="R476" s="279"/>
    </row>
    <row r="477" spans="1:18" ht="13.5" customHeight="1">
      <c r="A477" s="280" t="s">
        <v>544</v>
      </c>
      <c r="B477" s="281"/>
      <c r="C477" s="281"/>
      <c r="D477" s="281"/>
      <c r="E477" s="281"/>
      <c r="F477" s="281"/>
      <c r="G477" s="281"/>
      <c r="H477" s="281"/>
      <c r="I477" s="282"/>
      <c r="J477" s="280" t="s">
        <v>138</v>
      </c>
      <c r="K477" s="281"/>
      <c r="L477" s="281"/>
      <c r="M477" s="281"/>
      <c r="N477" s="281"/>
      <c r="O477" s="281"/>
      <c r="P477" s="281"/>
      <c r="Q477" s="281"/>
      <c r="R477" s="282"/>
    </row>
    <row r="478" spans="1:18" ht="13.5" customHeight="1">
      <c r="A478" s="308" t="s">
        <v>17</v>
      </c>
      <c r="B478" s="309"/>
      <c r="C478" s="309"/>
      <c r="D478" s="309"/>
      <c r="E478" s="309"/>
      <c r="F478" s="309"/>
      <c r="G478" s="309"/>
      <c r="H478" s="309"/>
      <c r="I478" s="310"/>
      <c r="J478" s="306" t="s">
        <v>173</v>
      </c>
      <c r="K478" s="306"/>
      <c r="L478" s="306"/>
      <c r="M478" s="306"/>
      <c r="N478" s="306"/>
      <c r="O478" s="306"/>
      <c r="P478" s="306"/>
      <c r="Q478" s="306"/>
      <c r="R478" s="306"/>
    </row>
    <row r="479" spans="1:18" ht="13.5" customHeight="1">
      <c r="A479" s="275" t="s">
        <v>1189</v>
      </c>
      <c r="B479" s="287"/>
      <c r="C479" s="287"/>
      <c r="D479" s="287"/>
      <c r="E479" s="287"/>
      <c r="F479" s="287"/>
      <c r="G479" s="287"/>
      <c r="H479" s="287"/>
      <c r="I479" s="276"/>
      <c r="J479" s="275" t="s">
        <v>858</v>
      </c>
      <c r="K479" s="287"/>
      <c r="L479" s="287"/>
      <c r="M479" s="287"/>
      <c r="N479" s="287"/>
      <c r="O479" s="287"/>
      <c r="P479" s="287"/>
      <c r="Q479" s="287"/>
      <c r="R479" s="276"/>
    </row>
    <row r="480" spans="1:18" ht="13.5" customHeight="1">
      <c r="A480" s="335" t="s">
        <v>18</v>
      </c>
      <c r="B480" s="336" t="s">
        <v>19</v>
      </c>
      <c r="C480" s="283" t="s">
        <v>20</v>
      </c>
      <c r="D480" s="283"/>
      <c r="E480" s="283"/>
      <c r="F480" s="352" t="s">
        <v>21</v>
      </c>
      <c r="G480" s="352" t="s">
        <v>22</v>
      </c>
      <c r="H480" s="283" t="s">
        <v>23</v>
      </c>
      <c r="I480" s="351" t="s">
        <v>24</v>
      </c>
      <c r="J480" s="335" t="s">
        <v>18</v>
      </c>
      <c r="K480" s="336" t="s">
        <v>19</v>
      </c>
      <c r="L480" s="283" t="s">
        <v>20</v>
      </c>
      <c r="M480" s="283"/>
      <c r="N480" s="283"/>
      <c r="O480" s="352" t="s">
        <v>21</v>
      </c>
      <c r="P480" s="352" t="s">
        <v>22</v>
      </c>
      <c r="Q480" s="283" t="s">
        <v>23</v>
      </c>
      <c r="R480" s="351" t="s">
        <v>24</v>
      </c>
    </row>
    <row r="481" spans="1:18" ht="23.25" customHeight="1">
      <c r="A481" s="335"/>
      <c r="B481" s="336"/>
      <c r="C481" s="51" t="s">
        <v>25</v>
      </c>
      <c r="D481" s="51" t="s">
        <v>26</v>
      </c>
      <c r="E481" s="51" t="s">
        <v>33</v>
      </c>
      <c r="F481" s="352"/>
      <c r="G481" s="352"/>
      <c r="H481" s="283"/>
      <c r="I481" s="351"/>
      <c r="J481" s="335"/>
      <c r="K481" s="336"/>
      <c r="L481" s="51" t="s">
        <v>25</v>
      </c>
      <c r="M481" s="51" t="s">
        <v>26</v>
      </c>
      <c r="N481" s="51" t="s">
        <v>27</v>
      </c>
      <c r="O481" s="352"/>
      <c r="P481" s="352"/>
      <c r="Q481" s="283"/>
      <c r="R481" s="351"/>
    </row>
    <row r="482" spans="1:18" ht="13.5" customHeight="1">
      <c r="A482" s="104" t="s">
        <v>715</v>
      </c>
      <c r="B482" s="188" t="s">
        <v>716</v>
      </c>
      <c r="C482" s="101"/>
      <c r="D482" s="105"/>
      <c r="E482" s="208" t="s">
        <v>124</v>
      </c>
      <c r="F482" s="105"/>
      <c r="G482" s="88"/>
      <c r="H482" s="101" t="s">
        <v>124</v>
      </c>
      <c r="I482" s="90">
        <v>12</v>
      </c>
      <c r="J482" s="104" t="s">
        <v>717</v>
      </c>
      <c r="K482" s="98" t="s">
        <v>576</v>
      </c>
      <c r="L482" s="88"/>
      <c r="M482" s="62"/>
      <c r="N482" s="99">
        <v>32</v>
      </c>
      <c r="O482" s="88"/>
      <c r="P482" s="88"/>
      <c r="Q482" s="60">
        <v>32</v>
      </c>
      <c r="R482" s="90">
        <f aca="true" t="shared" si="13" ref="R482:R488">Q482/16</f>
        <v>2</v>
      </c>
    </row>
    <row r="483" spans="1:18" ht="13.5" customHeight="1">
      <c r="A483" s="104" t="s">
        <v>718</v>
      </c>
      <c r="B483" s="188" t="s">
        <v>719</v>
      </c>
      <c r="C483" s="101"/>
      <c r="D483" s="105"/>
      <c r="E483" s="208" t="s">
        <v>124</v>
      </c>
      <c r="F483" s="105"/>
      <c r="G483" s="88"/>
      <c r="H483" s="101" t="s">
        <v>124</v>
      </c>
      <c r="I483" s="90">
        <v>12</v>
      </c>
      <c r="J483" s="104" t="s">
        <v>720</v>
      </c>
      <c r="K483" s="98" t="s">
        <v>721</v>
      </c>
      <c r="L483" s="88">
        <v>52</v>
      </c>
      <c r="M483" s="62"/>
      <c r="N483" s="99">
        <v>4</v>
      </c>
      <c r="O483" s="88"/>
      <c r="P483" s="88"/>
      <c r="Q483" s="60">
        <v>56</v>
      </c>
      <c r="R483" s="90">
        <f t="shared" si="13"/>
        <v>3.5</v>
      </c>
    </row>
    <row r="484" spans="1:18" ht="13.5" customHeight="1">
      <c r="A484" s="104" t="s">
        <v>722</v>
      </c>
      <c r="B484" s="188" t="s">
        <v>723</v>
      </c>
      <c r="C484" s="101"/>
      <c r="D484" s="105"/>
      <c r="E484" s="101" t="s">
        <v>117</v>
      </c>
      <c r="F484" s="105"/>
      <c r="G484" s="88"/>
      <c r="H484" s="101" t="s">
        <v>117</v>
      </c>
      <c r="I484" s="90">
        <v>6</v>
      </c>
      <c r="J484" s="104" t="s">
        <v>724</v>
      </c>
      <c r="K484" s="98" t="s">
        <v>725</v>
      </c>
      <c r="L484" s="88">
        <v>28</v>
      </c>
      <c r="M484" s="62">
        <v>2</v>
      </c>
      <c r="N484" s="99">
        <v>16</v>
      </c>
      <c r="O484" s="88">
        <v>2</v>
      </c>
      <c r="P484" s="88"/>
      <c r="Q484" s="60">
        <v>48</v>
      </c>
      <c r="R484" s="90">
        <f t="shared" si="13"/>
        <v>3</v>
      </c>
    </row>
    <row r="485" spans="1:18" ht="13.5" customHeight="1">
      <c r="A485" s="104" t="s">
        <v>726</v>
      </c>
      <c r="B485" s="188" t="s">
        <v>727</v>
      </c>
      <c r="C485" s="101"/>
      <c r="D485" s="105"/>
      <c r="E485" s="101" t="s">
        <v>117</v>
      </c>
      <c r="F485" s="105"/>
      <c r="G485" s="88"/>
      <c r="H485" s="101" t="s">
        <v>117</v>
      </c>
      <c r="I485" s="90">
        <v>6</v>
      </c>
      <c r="J485" s="104" t="s">
        <v>728</v>
      </c>
      <c r="K485" s="98" t="s">
        <v>729</v>
      </c>
      <c r="L485" s="88">
        <v>38</v>
      </c>
      <c r="M485" s="62">
        <v>2</v>
      </c>
      <c r="N485" s="99">
        <v>16</v>
      </c>
      <c r="O485" s="88"/>
      <c r="P485" s="88"/>
      <c r="Q485" s="60">
        <v>56</v>
      </c>
      <c r="R485" s="90">
        <f t="shared" si="13"/>
        <v>3.5</v>
      </c>
    </row>
    <row r="486" spans="1:18" ht="13.5" customHeight="1">
      <c r="A486" s="104" t="s">
        <v>730</v>
      </c>
      <c r="B486" s="188" t="s">
        <v>731</v>
      </c>
      <c r="C486" s="101"/>
      <c r="D486" s="105"/>
      <c r="E486" s="101" t="s">
        <v>115</v>
      </c>
      <c r="F486" s="105"/>
      <c r="G486" s="88"/>
      <c r="H486" s="101" t="s">
        <v>115</v>
      </c>
      <c r="I486" s="90">
        <v>2</v>
      </c>
      <c r="J486" s="104" t="s">
        <v>732</v>
      </c>
      <c r="K486" s="98" t="s">
        <v>733</v>
      </c>
      <c r="L486" s="88">
        <v>58</v>
      </c>
      <c r="M486" s="62">
        <v>2</v>
      </c>
      <c r="N486" s="99">
        <v>32</v>
      </c>
      <c r="O486" s="88">
        <v>4</v>
      </c>
      <c r="P486" s="88"/>
      <c r="Q486" s="60">
        <v>96</v>
      </c>
      <c r="R486" s="90">
        <f t="shared" si="13"/>
        <v>6</v>
      </c>
    </row>
    <row r="487" spans="1:18" ht="13.5" customHeight="1">
      <c r="A487" s="104"/>
      <c r="B487" s="188"/>
      <c r="C487" s="101"/>
      <c r="D487" s="105"/>
      <c r="E487" s="101"/>
      <c r="F487" s="105"/>
      <c r="G487" s="88"/>
      <c r="H487" s="101"/>
      <c r="I487" s="90"/>
      <c r="J487" s="104" t="s">
        <v>734</v>
      </c>
      <c r="K487" s="98" t="s">
        <v>735</v>
      </c>
      <c r="L487" s="88">
        <v>38</v>
      </c>
      <c r="M487" s="62">
        <v>2</v>
      </c>
      <c r="N487" s="99">
        <v>16</v>
      </c>
      <c r="O487" s="88"/>
      <c r="P487" s="88"/>
      <c r="Q487" s="60">
        <v>56</v>
      </c>
      <c r="R487" s="90">
        <f t="shared" si="13"/>
        <v>3.5</v>
      </c>
    </row>
    <row r="488" spans="1:18" ht="13.5" customHeight="1">
      <c r="A488" s="104"/>
      <c r="B488" s="107"/>
      <c r="C488" s="88"/>
      <c r="D488" s="61"/>
      <c r="E488" s="88"/>
      <c r="F488" s="61"/>
      <c r="G488" s="88"/>
      <c r="H488" s="105"/>
      <c r="I488" s="90"/>
      <c r="J488" s="104" t="s">
        <v>736</v>
      </c>
      <c r="K488" s="98" t="s">
        <v>737</v>
      </c>
      <c r="L488" s="88"/>
      <c r="M488" s="62">
        <v>48</v>
      </c>
      <c r="N488" s="99"/>
      <c r="O488" s="88">
        <v>80</v>
      </c>
      <c r="P488" s="88"/>
      <c r="Q488" s="60">
        <v>128</v>
      </c>
      <c r="R488" s="90">
        <f t="shared" si="13"/>
        <v>8</v>
      </c>
    </row>
    <row r="489" spans="1:18" ht="13.5" customHeight="1">
      <c r="A489" s="104"/>
      <c r="B489" s="107"/>
      <c r="C489" s="88"/>
      <c r="D489" s="61"/>
      <c r="E489" s="88"/>
      <c r="F489" s="61"/>
      <c r="G489" s="88"/>
      <c r="H489" s="105"/>
      <c r="I489" s="90"/>
      <c r="J489" s="104"/>
      <c r="K489" s="98"/>
      <c r="L489" s="88"/>
      <c r="M489" s="62"/>
      <c r="N489" s="99"/>
      <c r="O489" s="88"/>
      <c r="P489" s="88"/>
      <c r="Q489" s="60"/>
      <c r="R489" s="90"/>
    </row>
    <row r="490" spans="1:18" ht="13.5" customHeight="1">
      <c r="A490" s="104"/>
      <c r="B490" s="107"/>
      <c r="C490" s="88"/>
      <c r="D490" s="61"/>
      <c r="E490" s="88"/>
      <c r="F490" s="61"/>
      <c r="G490" s="88"/>
      <c r="H490" s="105"/>
      <c r="I490" s="90"/>
      <c r="J490" s="104"/>
      <c r="K490" s="87"/>
      <c r="L490" s="88"/>
      <c r="M490" s="62"/>
      <c r="N490" s="99"/>
      <c r="O490" s="88"/>
      <c r="P490" s="88"/>
      <c r="Q490" s="60"/>
      <c r="R490" s="90"/>
    </row>
    <row r="491" spans="1:18" ht="13.5" customHeight="1">
      <c r="A491" s="104"/>
      <c r="B491" s="107"/>
      <c r="C491" s="88"/>
      <c r="D491" s="61"/>
      <c r="E491" s="88"/>
      <c r="F491" s="61"/>
      <c r="G491" s="88"/>
      <c r="H491" s="105"/>
      <c r="I491" s="90"/>
      <c r="J491" s="104"/>
      <c r="K491" s="87"/>
      <c r="L491" s="88"/>
      <c r="M491" s="62"/>
      <c r="N491" s="99"/>
      <c r="O491" s="88"/>
      <c r="P491" s="88"/>
      <c r="Q491" s="60"/>
      <c r="R491" s="90"/>
    </row>
    <row r="492" spans="1:18" ht="13.5" customHeight="1">
      <c r="A492" s="104"/>
      <c r="B492" s="107"/>
      <c r="C492" s="88"/>
      <c r="D492" s="61"/>
      <c r="E492" s="88"/>
      <c r="F492" s="61"/>
      <c r="G492" s="88"/>
      <c r="H492" s="105"/>
      <c r="I492" s="90"/>
      <c r="J492" s="104"/>
      <c r="K492" s="87"/>
      <c r="L492" s="88"/>
      <c r="M492" s="62"/>
      <c r="N492" s="99"/>
      <c r="O492" s="88"/>
      <c r="P492" s="88"/>
      <c r="Q492" s="60"/>
      <c r="R492" s="90"/>
    </row>
    <row r="493" spans="1:18" ht="13.5" customHeight="1">
      <c r="A493" s="104"/>
      <c r="B493" s="107"/>
      <c r="C493" s="88"/>
      <c r="D493" s="61"/>
      <c r="E493" s="88"/>
      <c r="F493" s="61"/>
      <c r="G493" s="88"/>
      <c r="H493" s="105"/>
      <c r="I493" s="90"/>
      <c r="J493" s="104"/>
      <c r="K493" s="214"/>
      <c r="L493" s="101"/>
      <c r="M493" s="62"/>
      <c r="N493" s="99"/>
      <c r="O493" s="88"/>
      <c r="P493" s="88"/>
      <c r="Q493" s="99"/>
      <c r="R493" s="103"/>
    </row>
    <row r="494" spans="1:18" ht="13.5" customHeight="1">
      <c r="A494" s="88"/>
      <c r="B494" s="113"/>
      <c r="C494" s="124"/>
      <c r="D494" s="124"/>
      <c r="E494" s="124"/>
      <c r="F494" s="124"/>
      <c r="G494" s="124"/>
      <c r="H494" s="124"/>
      <c r="I494" s="124"/>
      <c r="J494" s="60"/>
      <c r="K494" s="98"/>
      <c r="L494" s="88"/>
      <c r="M494" s="62"/>
      <c r="N494" s="60"/>
      <c r="O494" s="88"/>
      <c r="P494" s="88"/>
      <c r="Q494" s="60"/>
      <c r="R494" s="162"/>
    </row>
    <row r="495" spans="1:18" ht="13.5" customHeight="1">
      <c r="A495" s="332" t="s">
        <v>859</v>
      </c>
      <c r="B495" s="333"/>
      <c r="C495" s="333"/>
      <c r="D495" s="333"/>
      <c r="E495" s="333"/>
      <c r="F495" s="333"/>
      <c r="G495" s="333"/>
      <c r="H495" s="333"/>
      <c r="I495" s="334"/>
      <c r="J495" s="86"/>
      <c r="K495" s="94"/>
      <c r="L495" s="88"/>
      <c r="M495" s="88"/>
      <c r="N495" s="88"/>
      <c r="O495" s="88"/>
      <c r="P495" s="101"/>
      <c r="Q495" s="60"/>
      <c r="R495" s="74"/>
    </row>
    <row r="496" spans="1:18" ht="13.5" customHeight="1">
      <c r="A496" s="275" t="s">
        <v>14</v>
      </c>
      <c r="B496" s="276"/>
      <c r="C496" s="47"/>
      <c r="D496" s="47"/>
      <c r="E496" s="47" t="s">
        <v>738</v>
      </c>
      <c r="F496" s="47"/>
      <c r="G496" s="47"/>
      <c r="H496" s="47" t="s">
        <v>738</v>
      </c>
      <c r="I496" s="174">
        <f>SUM(I482:I495)</f>
        <v>38</v>
      </c>
      <c r="J496" s="275" t="s">
        <v>14</v>
      </c>
      <c r="K496" s="276"/>
      <c r="L496" s="47">
        <f>SUM(L482:L495)</f>
        <v>214</v>
      </c>
      <c r="M496" s="47">
        <f>SUM(M482:M495)</f>
        <v>56</v>
      </c>
      <c r="N496" s="47">
        <f>SUM(N482:N495)</f>
        <v>116</v>
      </c>
      <c r="O496" s="47">
        <f>SUM(O482:O495)</f>
        <v>86</v>
      </c>
      <c r="P496" s="47"/>
      <c r="Q496" s="47">
        <f>SUM(Q482:Q495)</f>
        <v>472</v>
      </c>
      <c r="R496" s="48">
        <f>SUM(R482:R495)</f>
        <v>29.5</v>
      </c>
    </row>
    <row r="497" spans="1:18" ht="13.5" customHeight="1">
      <c r="A497" s="275" t="s">
        <v>15</v>
      </c>
      <c r="B497" s="276"/>
      <c r="C497" s="275" t="s">
        <v>150</v>
      </c>
      <c r="D497" s="287"/>
      <c r="E497" s="276"/>
      <c r="F497" s="47"/>
      <c r="G497" s="47"/>
      <c r="H497" s="47" t="s">
        <v>738</v>
      </c>
      <c r="I497" s="48">
        <f>SUM(I482:I495)</f>
        <v>38</v>
      </c>
      <c r="J497" s="275" t="s">
        <v>15</v>
      </c>
      <c r="K497" s="276"/>
      <c r="L497" s="275">
        <f>SUM(L496:N496)</f>
        <v>386</v>
      </c>
      <c r="M497" s="287"/>
      <c r="N497" s="276"/>
      <c r="O497" s="47">
        <v>86</v>
      </c>
      <c r="P497" s="47"/>
      <c r="Q497" s="47">
        <f>SUM(L497:P497)</f>
        <v>472</v>
      </c>
      <c r="R497" s="48">
        <f>SUM(R482:R495)</f>
        <v>29.5</v>
      </c>
    </row>
    <row r="498" spans="1:18" ht="13.5" customHeight="1">
      <c r="A498" s="311" t="s">
        <v>363</v>
      </c>
      <c r="B498" s="312"/>
      <c r="C498" s="312"/>
      <c r="D498" s="200"/>
      <c r="E498" s="65"/>
      <c r="F498" s="65"/>
      <c r="G498" s="65"/>
      <c r="H498" s="47" t="s">
        <v>738</v>
      </c>
      <c r="I498" s="48">
        <f>SUM(I482:I493,A498:F498)</f>
        <v>38</v>
      </c>
      <c r="J498" s="311" t="s">
        <v>8</v>
      </c>
      <c r="K498" s="312"/>
      <c r="L498" s="312"/>
      <c r="M498" s="205">
        <v>2</v>
      </c>
      <c r="N498" s="65"/>
      <c r="O498" s="65"/>
      <c r="P498" s="66"/>
      <c r="Q498" s="47">
        <f>Q497+16*M498</f>
        <v>504</v>
      </c>
      <c r="R498" s="48">
        <f>R497+M498</f>
        <v>31.5</v>
      </c>
    </row>
    <row r="499" spans="1:18" ht="13.5" customHeight="1">
      <c r="A499" s="277" t="s">
        <v>112</v>
      </c>
      <c r="B499" s="278"/>
      <c r="C499" s="278"/>
      <c r="D499" s="278"/>
      <c r="E499" s="278"/>
      <c r="F499" s="278"/>
      <c r="G499" s="278"/>
      <c r="H499" s="278"/>
      <c r="I499" s="279"/>
      <c r="J499" s="277" t="s">
        <v>112</v>
      </c>
      <c r="K499" s="278"/>
      <c r="L499" s="278"/>
      <c r="M499" s="278"/>
      <c r="N499" s="278"/>
      <c r="O499" s="278"/>
      <c r="P499" s="278"/>
      <c r="Q499" s="278"/>
      <c r="R499" s="279"/>
    </row>
    <row r="500" spans="1:18" ht="13.5" customHeight="1">
      <c r="A500" s="280" t="s">
        <v>137</v>
      </c>
      <c r="B500" s="281"/>
      <c r="C500" s="281"/>
      <c r="D500" s="281"/>
      <c r="E500" s="281"/>
      <c r="F500" s="281"/>
      <c r="G500" s="281"/>
      <c r="H500" s="281"/>
      <c r="I500" s="282"/>
      <c r="J500" s="348" t="s">
        <v>1137</v>
      </c>
      <c r="K500" s="349"/>
      <c r="L500" s="349"/>
      <c r="M500" s="349"/>
      <c r="N500" s="349"/>
      <c r="O500" s="349"/>
      <c r="P500" s="349"/>
      <c r="Q500" s="349"/>
      <c r="R500" s="350"/>
    </row>
    <row r="501" spans="1:18" ht="13.5" customHeight="1">
      <c r="A501" s="308" t="s">
        <v>173</v>
      </c>
      <c r="B501" s="309"/>
      <c r="C501" s="309"/>
      <c r="D501" s="309"/>
      <c r="E501" s="309"/>
      <c r="F501" s="309"/>
      <c r="G501" s="309"/>
      <c r="H501" s="309"/>
      <c r="I501" s="310"/>
      <c r="J501" s="308" t="s">
        <v>173</v>
      </c>
      <c r="K501" s="309"/>
      <c r="L501" s="309"/>
      <c r="M501" s="309"/>
      <c r="N501" s="309"/>
      <c r="O501" s="309"/>
      <c r="P501" s="309"/>
      <c r="Q501" s="309"/>
      <c r="R501" s="310"/>
    </row>
    <row r="502" spans="1:18" ht="13.5" customHeight="1">
      <c r="A502" s="275" t="s">
        <v>858</v>
      </c>
      <c r="B502" s="287"/>
      <c r="C502" s="287"/>
      <c r="D502" s="287"/>
      <c r="E502" s="287"/>
      <c r="F502" s="287"/>
      <c r="G502" s="287"/>
      <c r="H502" s="287"/>
      <c r="I502" s="276"/>
      <c r="J502" s="275" t="s">
        <v>860</v>
      </c>
      <c r="K502" s="287"/>
      <c r="L502" s="287"/>
      <c r="M502" s="287"/>
      <c r="N502" s="287"/>
      <c r="O502" s="287"/>
      <c r="P502" s="287"/>
      <c r="Q502" s="287"/>
      <c r="R502" s="276"/>
    </row>
    <row r="503" spans="1:18" ht="12" customHeight="1">
      <c r="A503" s="290" t="s">
        <v>18</v>
      </c>
      <c r="B503" s="292" t="s">
        <v>19</v>
      </c>
      <c r="C503" s="283" t="s">
        <v>20</v>
      </c>
      <c r="D503" s="283"/>
      <c r="E503" s="283"/>
      <c r="F503" s="294" t="s">
        <v>21</v>
      </c>
      <c r="G503" s="294" t="s">
        <v>22</v>
      </c>
      <c r="H503" s="305" t="s">
        <v>23</v>
      </c>
      <c r="I503" s="288" t="s">
        <v>24</v>
      </c>
      <c r="J503" s="290" t="s">
        <v>18</v>
      </c>
      <c r="K503" s="292" t="s">
        <v>19</v>
      </c>
      <c r="L503" s="283" t="s">
        <v>20</v>
      </c>
      <c r="M503" s="283"/>
      <c r="N503" s="283"/>
      <c r="O503" s="294" t="s">
        <v>21</v>
      </c>
      <c r="P503" s="294" t="s">
        <v>22</v>
      </c>
      <c r="Q503" s="305" t="s">
        <v>23</v>
      </c>
      <c r="R503" s="288" t="s">
        <v>24</v>
      </c>
    </row>
    <row r="504" spans="1:18" ht="21.75" customHeight="1">
      <c r="A504" s="291"/>
      <c r="B504" s="293"/>
      <c r="C504" s="51" t="s">
        <v>25</v>
      </c>
      <c r="D504" s="51" t="s">
        <v>26</v>
      </c>
      <c r="E504" s="51" t="s">
        <v>33</v>
      </c>
      <c r="F504" s="295"/>
      <c r="G504" s="295"/>
      <c r="H504" s="306"/>
      <c r="I504" s="289"/>
      <c r="J504" s="291"/>
      <c r="K504" s="293"/>
      <c r="L504" s="51" t="s">
        <v>25</v>
      </c>
      <c r="M504" s="51" t="s">
        <v>26</v>
      </c>
      <c r="N504" s="51" t="s">
        <v>33</v>
      </c>
      <c r="O504" s="295"/>
      <c r="P504" s="295"/>
      <c r="Q504" s="306"/>
      <c r="R504" s="289"/>
    </row>
    <row r="505" spans="1:18" ht="13.5" customHeight="1">
      <c r="A505" s="88">
        <v>1003701</v>
      </c>
      <c r="B505" s="98" t="s">
        <v>739</v>
      </c>
      <c r="C505" s="88">
        <v>31</v>
      </c>
      <c r="D505" s="88"/>
      <c r="E505" s="88">
        <v>9</v>
      </c>
      <c r="F505" s="88"/>
      <c r="G505" s="60"/>
      <c r="H505" s="101">
        <v>40</v>
      </c>
      <c r="I505" s="225">
        <v>2.5</v>
      </c>
      <c r="J505" s="88">
        <v>1303318</v>
      </c>
      <c r="K505" s="226" t="s">
        <v>740</v>
      </c>
      <c r="L505" s="88" t="s">
        <v>85</v>
      </c>
      <c r="M505" s="88" t="s">
        <v>85</v>
      </c>
      <c r="N505" s="88" t="s">
        <v>121</v>
      </c>
      <c r="O505" s="88" t="s">
        <v>85</v>
      </c>
      <c r="P505" s="60"/>
      <c r="Q505" s="88" t="s">
        <v>121</v>
      </c>
      <c r="R505" s="225">
        <v>16</v>
      </c>
    </row>
    <row r="506" spans="1:18" ht="13.5" customHeight="1">
      <c r="A506" s="88">
        <v>1003711</v>
      </c>
      <c r="B506" s="98" t="s">
        <v>741</v>
      </c>
      <c r="C506" s="88">
        <v>45</v>
      </c>
      <c r="D506" s="88"/>
      <c r="E506" s="88">
        <v>3</v>
      </c>
      <c r="F506" s="88"/>
      <c r="G506" s="60"/>
      <c r="H506" s="99">
        <v>48</v>
      </c>
      <c r="I506" s="162">
        <v>3</v>
      </c>
      <c r="J506" s="88">
        <v>1303322</v>
      </c>
      <c r="K506" s="98" t="s">
        <v>89</v>
      </c>
      <c r="L506" s="88" t="s">
        <v>85</v>
      </c>
      <c r="M506" s="88" t="s">
        <v>85</v>
      </c>
      <c r="N506" s="88" t="s">
        <v>121</v>
      </c>
      <c r="O506" s="88" t="s">
        <v>85</v>
      </c>
      <c r="P506" s="60"/>
      <c r="Q506" s="88" t="s">
        <v>121</v>
      </c>
      <c r="R506" s="225">
        <v>16</v>
      </c>
    </row>
    <row r="507" spans="1:18" ht="13.5" customHeight="1">
      <c r="A507" s="88">
        <v>1003722</v>
      </c>
      <c r="B507" s="98" t="s">
        <v>742</v>
      </c>
      <c r="C507" s="88">
        <v>45</v>
      </c>
      <c r="D507" s="88"/>
      <c r="E507" s="88">
        <v>3</v>
      </c>
      <c r="F507" s="88"/>
      <c r="G507" s="88"/>
      <c r="H507" s="99">
        <v>48</v>
      </c>
      <c r="I507" s="162">
        <v>3</v>
      </c>
      <c r="J507" s="88">
        <v>1303332</v>
      </c>
      <c r="K507" s="98" t="s">
        <v>90</v>
      </c>
      <c r="L507" s="88" t="s">
        <v>85</v>
      </c>
      <c r="M507" s="88" t="s">
        <v>85</v>
      </c>
      <c r="N507" s="88" t="s">
        <v>119</v>
      </c>
      <c r="O507" s="88" t="s">
        <v>85</v>
      </c>
      <c r="P507" s="60"/>
      <c r="Q507" s="60" t="s">
        <v>119</v>
      </c>
      <c r="R507" s="162">
        <v>8</v>
      </c>
    </row>
    <row r="508" spans="1:18" ht="13.5" customHeight="1">
      <c r="A508" s="88">
        <v>1003741</v>
      </c>
      <c r="B508" s="98" t="s">
        <v>743</v>
      </c>
      <c r="C508" s="88">
        <v>37</v>
      </c>
      <c r="D508" s="62"/>
      <c r="E508" s="60">
        <v>3</v>
      </c>
      <c r="F508" s="88"/>
      <c r="G508" s="88"/>
      <c r="H508" s="99">
        <v>40</v>
      </c>
      <c r="I508" s="162">
        <v>2.5</v>
      </c>
      <c r="J508" s="88">
        <v>1303342</v>
      </c>
      <c r="K508" s="98" t="s">
        <v>91</v>
      </c>
      <c r="L508" s="88" t="s">
        <v>85</v>
      </c>
      <c r="M508" s="88" t="s">
        <v>85</v>
      </c>
      <c r="N508" s="88" t="s">
        <v>119</v>
      </c>
      <c r="O508" s="88" t="s">
        <v>85</v>
      </c>
      <c r="P508" s="60"/>
      <c r="Q508" s="60" t="s">
        <v>119</v>
      </c>
      <c r="R508" s="162">
        <v>8</v>
      </c>
    </row>
    <row r="509" spans="1:18" ht="13.5" customHeight="1">
      <c r="A509" s="88">
        <v>1011181</v>
      </c>
      <c r="B509" s="98" t="s">
        <v>744</v>
      </c>
      <c r="C509" s="88">
        <v>48</v>
      </c>
      <c r="D509" s="62"/>
      <c r="E509" s="60"/>
      <c r="F509" s="88"/>
      <c r="G509" s="88"/>
      <c r="H509" s="60">
        <v>48</v>
      </c>
      <c r="I509" s="162">
        <v>3</v>
      </c>
      <c r="J509" s="88">
        <v>1303381</v>
      </c>
      <c r="K509" s="98" t="s">
        <v>84</v>
      </c>
      <c r="L509" s="101" t="s">
        <v>85</v>
      </c>
      <c r="M509" s="62" t="s">
        <v>85</v>
      </c>
      <c r="N509" s="99" t="s">
        <v>115</v>
      </c>
      <c r="O509" s="88" t="s">
        <v>85</v>
      </c>
      <c r="P509" s="88"/>
      <c r="Q509" s="99" t="s">
        <v>115</v>
      </c>
      <c r="R509" s="162">
        <v>2</v>
      </c>
    </row>
    <row r="510" spans="1:18" ht="13.5" customHeight="1">
      <c r="A510" s="88">
        <v>1003732</v>
      </c>
      <c r="B510" s="98" t="s">
        <v>745</v>
      </c>
      <c r="C510" s="88">
        <v>72</v>
      </c>
      <c r="D510" s="62"/>
      <c r="E510" s="60"/>
      <c r="F510" s="88"/>
      <c r="G510" s="88"/>
      <c r="H510" s="60">
        <v>72</v>
      </c>
      <c r="I510" s="162">
        <v>4.5</v>
      </c>
      <c r="J510" s="88">
        <v>1303391</v>
      </c>
      <c r="K510" s="98" t="s">
        <v>86</v>
      </c>
      <c r="L510" s="101" t="s">
        <v>85</v>
      </c>
      <c r="M510" s="62" t="s">
        <v>85</v>
      </c>
      <c r="N510" s="99" t="s">
        <v>115</v>
      </c>
      <c r="O510" s="99" t="s">
        <v>85</v>
      </c>
      <c r="P510" s="88"/>
      <c r="Q510" s="99" t="s">
        <v>115</v>
      </c>
      <c r="R510" s="162">
        <v>2</v>
      </c>
    </row>
    <row r="511" spans="1:18" ht="13.5" customHeight="1">
      <c r="A511" s="88">
        <v>1001741</v>
      </c>
      <c r="B511" s="98" t="s">
        <v>593</v>
      </c>
      <c r="C511" s="88">
        <v>24</v>
      </c>
      <c r="D511" s="62"/>
      <c r="E511" s="99"/>
      <c r="F511" s="88"/>
      <c r="G511" s="88"/>
      <c r="H511" s="99">
        <v>24</v>
      </c>
      <c r="I511" s="162">
        <v>1.5</v>
      </c>
      <c r="J511" s="88">
        <v>1304091</v>
      </c>
      <c r="K511" s="98" t="s">
        <v>87</v>
      </c>
      <c r="L511" s="101" t="s">
        <v>85</v>
      </c>
      <c r="M511" s="62" t="s">
        <v>85</v>
      </c>
      <c r="N511" s="99" t="s">
        <v>115</v>
      </c>
      <c r="O511" s="99" t="s">
        <v>85</v>
      </c>
      <c r="P511" s="88"/>
      <c r="Q511" s="99" t="s">
        <v>115</v>
      </c>
      <c r="R511" s="162">
        <v>2</v>
      </c>
    </row>
    <row r="512" spans="1:18" ht="13.5" customHeight="1">
      <c r="A512" s="88">
        <v>1001242</v>
      </c>
      <c r="B512" s="98" t="s">
        <v>575</v>
      </c>
      <c r="C512" s="88"/>
      <c r="D512" s="88">
        <v>72</v>
      </c>
      <c r="E512" s="88"/>
      <c r="F512" s="88">
        <v>120</v>
      </c>
      <c r="G512" s="60"/>
      <c r="H512" s="99">
        <v>192</v>
      </c>
      <c r="I512" s="162">
        <v>12</v>
      </c>
      <c r="J512" s="88">
        <v>1303371</v>
      </c>
      <c r="K512" s="98" t="s">
        <v>88</v>
      </c>
      <c r="L512" s="88" t="s">
        <v>85</v>
      </c>
      <c r="M512" s="62" t="s">
        <v>85</v>
      </c>
      <c r="N512" s="99" t="s">
        <v>113</v>
      </c>
      <c r="O512" s="88" t="s">
        <v>85</v>
      </c>
      <c r="P512" s="88"/>
      <c r="Q512" s="99" t="s">
        <v>113</v>
      </c>
      <c r="R512" s="162">
        <v>4</v>
      </c>
    </row>
    <row r="513" spans="1:18" ht="13.5" customHeight="1">
      <c r="A513" s="88"/>
      <c r="B513" s="98"/>
      <c r="C513" s="88"/>
      <c r="D513" s="88"/>
      <c r="E513" s="88"/>
      <c r="F513" s="88"/>
      <c r="G513" s="60"/>
      <c r="H513" s="60"/>
      <c r="I513" s="162"/>
      <c r="J513" s="88">
        <v>1304101</v>
      </c>
      <c r="K513" s="227" t="s">
        <v>279</v>
      </c>
      <c r="L513" s="101" t="s">
        <v>85</v>
      </c>
      <c r="M513" s="62" t="s">
        <v>85</v>
      </c>
      <c r="N513" s="99" t="s">
        <v>113</v>
      </c>
      <c r="O513" s="99" t="s">
        <v>85</v>
      </c>
      <c r="P513" s="88"/>
      <c r="Q513" s="99" t="s">
        <v>113</v>
      </c>
      <c r="R513" s="162">
        <v>4</v>
      </c>
    </row>
    <row r="514" spans="1:18" ht="13.5" customHeight="1">
      <c r="A514" s="88"/>
      <c r="B514" s="98"/>
      <c r="C514" s="88"/>
      <c r="D514" s="62"/>
      <c r="E514" s="60"/>
      <c r="F514" s="88"/>
      <c r="G514" s="88"/>
      <c r="H514" s="88"/>
      <c r="I514" s="162"/>
      <c r="J514" s="88">
        <v>1304111</v>
      </c>
      <c r="K514" s="98" t="s">
        <v>829</v>
      </c>
      <c r="L514" s="101" t="s">
        <v>85</v>
      </c>
      <c r="M514" s="62" t="s">
        <v>85</v>
      </c>
      <c r="N514" s="99" t="s">
        <v>115</v>
      </c>
      <c r="O514" s="99" t="s">
        <v>85</v>
      </c>
      <c r="P514" s="88"/>
      <c r="Q514" s="99" t="s">
        <v>115</v>
      </c>
      <c r="R514" s="162">
        <v>2</v>
      </c>
    </row>
    <row r="515" spans="1:18" ht="13.5" customHeight="1">
      <c r="A515" s="88"/>
      <c r="B515" s="98"/>
      <c r="C515" s="88"/>
      <c r="D515" s="62"/>
      <c r="E515" s="60"/>
      <c r="F515" s="88"/>
      <c r="G515" s="88"/>
      <c r="H515" s="60"/>
      <c r="I515" s="162"/>
      <c r="J515" s="104" t="s">
        <v>746</v>
      </c>
      <c r="K515" s="98" t="s">
        <v>747</v>
      </c>
      <c r="L515" s="88"/>
      <c r="M515" s="88"/>
      <c r="N515" s="88" t="s">
        <v>748</v>
      </c>
      <c r="O515" s="88"/>
      <c r="P515" s="101"/>
      <c r="Q515" s="60" t="s">
        <v>113</v>
      </c>
      <c r="R515" s="162">
        <v>4</v>
      </c>
    </row>
    <row r="516" spans="1:18" ht="13.5" customHeight="1">
      <c r="A516" s="60"/>
      <c r="B516" s="98"/>
      <c r="C516" s="88"/>
      <c r="D516" s="62"/>
      <c r="E516" s="60"/>
      <c r="F516" s="88"/>
      <c r="G516" s="88"/>
      <c r="H516" s="60"/>
      <c r="I516" s="162"/>
      <c r="J516" s="60"/>
      <c r="K516" s="98"/>
      <c r="L516" s="88"/>
      <c r="M516" s="62"/>
      <c r="N516" s="60"/>
      <c r="O516" s="88"/>
      <c r="P516" s="88"/>
      <c r="Q516" s="60"/>
      <c r="R516" s="162"/>
    </row>
    <row r="517" spans="1:18" ht="13.5" customHeight="1">
      <c r="A517" s="60"/>
      <c r="B517" s="98"/>
      <c r="C517" s="88"/>
      <c r="D517" s="62"/>
      <c r="E517" s="60"/>
      <c r="F517" s="88"/>
      <c r="G517" s="88"/>
      <c r="H517" s="60"/>
      <c r="I517" s="162"/>
      <c r="J517" s="60"/>
      <c r="K517" s="98"/>
      <c r="L517" s="88"/>
      <c r="M517" s="62"/>
      <c r="N517" s="60"/>
      <c r="O517" s="88"/>
      <c r="P517" s="88"/>
      <c r="Q517" s="60"/>
      <c r="R517" s="162"/>
    </row>
    <row r="518" spans="1:18" ht="13.5" customHeight="1">
      <c r="A518" s="86"/>
      <c r="B518" s="94"/>
      <c r="C518" s="88"/>
      <c r="D518" s="88"/>
      <c r="E518" s="88"/>
      <c r="F518" s="88"/>
      <c r="G518" s="101"/>
      <c r="H518" s="60"/>
      <c r="I518" s="74"/>
      <c r="J518" s="323" t="s">
        <v>861</v>
      </c>
      <c r="K518" s="346"/>
      <c r="L518" s="346"/>
      <c r="M518" s="346"/>
      <c r="N518" s="346"/>
      <c r="O518" s="346"/>
      <c r="P518" s="346"/>
      <c r="Q518" s="346"/>
      <c r="R518" s="347"/>
    </row>
    <row r="519" spans="1:18" ht="13.5" customHeight="1">
      <c r="A519" s="283" t="s">
        <v>14</v>
      </c>
      <c r="B519" s="283"/>
      <c r="C519" s="47">
        <f>SUM(C505:C518)</f>
        <v>302</v>
      </c>
      <c r="D519" s="47">
        <f>SUM(D505:D518)</f>
        <v>72</v>
      </c>
      <c r="E519" s="47">
        <f>SUM(E505:E518)</f>
        <v>18</v>
      </c>
      <c r="F519" s="47">
        <f>SUM(F505:F518)</f>
        <v>120</v>
      </c>
      <c r="G519" s="47"/>
      <c r="H519" s="47">
        <f>SUM(H505:H518)</f>
        <v>512</v>
      </c>
      <c r="I519" s="48">
        <f>SUM(I505:I515)</f>
        <v>32</v>
      </c>
      <c r="J519" s="283" t="s">
        <v>14</v>
      </c>
      <c r="K519" s="283"/>
      <c r="L519" s="47"/>
      <c r="M519" s="47"/>
      <c r="N519" s="47" t="s">
        <v>127</v>
      </c>
      <c r="O519" s="47"/>
      <c r="P519" s="47"/>
      <c r="Q519" s="47" t="s">
        <v>127</v>
      </c>
      <c r="R519" s="48">
        <f>SUM(R501:R515)</f>
        <v>68</v>
      </c>
    </row>
    <row r="520" spans="1:18" ht="13.5" customHeight="1">
      <c r="A520" s="283" t="s">
        <v>15</v>
      </c>
      <c r="B520" s="283"/>
      <c r="C520" s="283">
        <f>SUM(C519:E519)</f>
        <v>392</v>
      </c>
      <c r="D520" s="283"/>
      <c r="E520" s="283"/>
      <c r="F520" s="47">
        <v>120</v>
      </c>
      <c r="G520" s="47"/>
      <c r="H520" s="47">
        <f>SUM(C520:G520)</f>
        <v>512</v>
      </c>
      <c r="I520" s="48">
        <f>SUM(I505:I515)</f>
        <v>32</v>
      </c>
      <c r="J520" s="283" t="s">
        <v>15</v>
      </c>
      <c r="K520" s="283"/>
      <c r="L520" s="283" t="s">
        <v>127</v>
      </c>
      <c r="M520" s="283"/>
      <c r="N520" s="283"/>
      <c r="O520" s="47"/>
      <c r="P520" s="47"/>
      <c r="Q520" s="47" t="s">
        <v>127</v>
      </c>
      <c r="R520" s="48">
        <f>SUM(R501:R515)</f>
        <v>68</v>
      </c>
    </row>
    <row r="521" spans="1:18" ht="13.5" customHeight="1">
      <c r="A521" s="311" t="s">
        <v>8</v>
      </c>
      <c r="B521" s="312"/>
      <c r="C521" s="312"/>
      <c r="D521" s="205">
        <v>2</v>
      </c>
      <c r="E521" s="228"/>
      <c r="F521" s="144"/>
      <c r="G521" s="144"/>
      <c r="H521" s="47">
        <f>H520+16*D521</f>
        <v>544</v>
      </c>
      <c r="I521" s="48">
        <f>I520+D521</f>
        <v>34</v>
      </c>
      <c r="J521" s="311" t="s">
        <v>8</v>
      </c>
      <c r="K521" s="312"/>
      <c r="L521" s="312"/>
      <c r="M521" s="205">
        <v>2</v>
      </c>
      <c r="N521" s="228"/>
      <c r="O521" s="144"/>
      <c r="P521" s="144"/>
      <c r="Q521" s="123" t="s">
        <v>1223</v>
      </c>
      <c r="R521" s="48">
        <f>R520+M521</f>
        <v>70</v>
      </c>
    </row>
    <row r="522" spans="1:18" ht="21" customHeight="1">
      <c r="A522" s="163"/>
      <c r="B522" s="163"/>
      <c r="C522" s="163"/>
      <c r="D522" s="165"/>
      <c r="E522" s="61"/>
      <c r="F522" s="152"/>
      <c r="G522" s="152"/>
      <c r="H522" s="61"/>
      <c r="I522" s="166"/>
      <c r="J522" s="163"/>
      <c r="K522" s="163"/>
      <c r="L522" s="163"/>
      <c r="M522" s="165"/>
      <c r="N522" s="61"/>
      <c r="O522" s="152"/>
      <c r="P522" s="152"/>
      <c r="Q522" s="61"/>
      <c r="R522" s="166"/>
    </row>
    <row r="523" spans="1:18" ht="13.5" customHeight="1">
      <c r="A523" s="277" t="s">
        <v>112</v>
      </c>
      <c r="B523" s="278"/>
      <c r="C523" s="278"/>
      <c r="D523" s="278"/>
      <c r="E523" s="278"/>
      <c r="F523" s="278"/>
      <c r="G523" s="278"/>
      <c r="H523" s="278"/>
      <c r="I523" s="279"/>
      <c r="J523" s="277" t="s">
        <v>112</v>
      </c>
      <c r="K523" s="278"/>
      <c r="L523" s="278"/>
      <c r="M523" s="278"/>
      <c r="N523" s="278"/>
      <c r="O523" s="278"/>
      <c r="P523" s="278"/>
      <c r="Q523" s="278"/>
      <c r="R523" s="279"/>
    </row>
    <row r="524" spans="1:18" ht="13.5" customHeight="1">
      <c r="A524" s="280" t="s">
        <v>16</v>
      </c>
      <c r="B524" s="281"/>
      <c r="C524" s="281"/>
      <c r="D524" s="281"/>
      <c r="E524" s="281"/>
      <c r="F524" s="281"/>
      <c r="G524" s="281"/>
      <c r="H524" s="281"/>
      <c r="I524" s="282"/>
      <c r="J524" s="280" t="s">
        <v>9</v>
      </c>
      <c r="K524" s="281"/>
      <c r="L524" s="281"/>
      <c r="M524" s="281"/>
      <c r="N524" s="281"/>
      <c r="O524" s="281"/>
      <c r="P524" s="281"/>
      <c r="Q524" s="281"/>
      <c r="R524" s="282"/>
    </row>
    <row r="525" spans="1:18" ht="13.5" customHeight="1">
      <c r="A525" s="308" t="s">
        <v>173</v>
      </c>
      <c r="B525" s="309"/>
      <c r="C525" s="309"/>
      <c r="D525" s="309"/>
      <c r="E525" s="309"/>
      <c r="F525" s="309"/>
      <c r="G525" s="309"/>
      <c r="H525" s="309"/>
      <c r="I525" s="310"/>
      <c r="J525" s="308" t="s">
        <v>173</v>
      </c>
      <c r="K525" s="309"/>
      <c r="L525" s="309"/>
      <c r="M525" s="309"/>
      <c r="N525" s="309"/>
      <c r="O525" s="309"/>
      <c r="P525" s="309"/>
      <c r="Q525" s="309"/>
      <c r="R525" s="310"/>
    </row>
    <row r="526" spans="1:18" ht="13.5" customHeight="1">
      <c r="A526" s="275" t="s">
        <v>860</v>
      </c>
      <c r="B526" s="287"/>
      <c r="C526" s="287"/>
      <c r="D526" s="287"/>
      <c r="E526" s="287"/>
      <c r="F526" s="287"/>
      <c r="G526" s="287"/>
      <c r="H526" s="287"/>
      <c r="I526" s="276"/>
      <c r="J526" s="275" t="s">
        <v>862</v>
      </c>
      <c r="K526" s="287"/>
      <c r="L526" s="287"/>
      <c r="M526" s="287"/>
      <c r="N526" s="287"/>
      <c r="O526" s="287"/>
      <c r="P526" s="287"/>
      <c r="Q526" s="287"/>
      <c r="R526" s="276"/>
    </row>
    <row r="527" spans="1:18" ht="13.5" customHeight="1">
      <c r="A527" s="290" t="s">
        <v>18</v>
      </c>
      <c r="B527" s="292" t="s">
        <v>19</v>
      </c>
      <c r="C527" s="283" t="s">
        <v>20</v>
      </c>
      <c r="D527" s="283"/>
      <c r="E527" s="283"/>
      <c r="F527" s="294" t="s">
        <v>21</v>
      </c>
      <c r="G527" s="294" t="s">
        <v>22</v>
      </c>
      <c r="H527" s="305" t="s">
        <v>23</v>
      </c>
      <c r="I527" s="288" t="s">
        <v>24</v>
      </c>
      <c r="J527" s="290" t="s">
        <v>18</v>
      </c>
      <c r="K527" s="292" t="s">
        <v>19</v>
      </c>
      <c r="L527" s="283" t="s">
        <v>20</v>
      </c>
      <c r="M527" s="283"/>
      <c r="N527" s="283"/>
      <c r="O527" s="294" t="s">
        <v>21</v>
      </c>
      <c r="P527" s="294" t="s">
        <v>22</v>
      </c>
      <c r="Q527" s="305" t="s">
        <v>23</v>
      </c>
      <c r="R527" s="288" t="s">
        <v>24</v>
      </c>
    </row>
    <row r="528" spans="1:18" ht="21.75" customHeight="1">
      <c r="A528" s="291"/>
      <c r="B528" s="293"/>
      <c r="C528" s="51" t="s">
        <v>25</v>
      </c>
      <c r="D528" s="51" t="s">
        <v>26</v>
      </c>
      <c r="E528" s="51" t="s">
        <v>33</v>
      </c>
      <c r="F528" s="295"/>
      <c r="G528" s="295"/>
      <c r="H528" s="306"/>
      <c r="I528" s="289"/>
      <c r="J528" s="291"/>
      <c r="K528" s="293"/>
      <c r="L528" s="51" t="s">
        <v>25</v>
      </c>
      <c r="M528" s="51" t="s">
        <v>26</v>
      </c>
      <c r="N528" s="51" t="s">
        <v>33</v>
      </c>
      <c r="O528" s="295"/>
      <c r="P528" s="295"/>
      <c r="Q528" s="306"/>
      <c r="R528" s="289"/>
    </row>
    <row r="529" spans="1:18" ht="13.5" customHeight="1">
      <c r="A529" s="208">
        <v>1303315</v>
      </c>
      <c r="B529" s="113" t="s">
        <v>830</v>
      </c>
      <c r="C529" s="208"/>
      <c r="D529" s="208"/>
      <c r="E529" s="208" t="s">
        <v>124</v>
      </c>
      <c r="F529" s="208"/>
      <c r="G529" s="208"/>
      <c r="H529" s="208" t="s">
        <v>124</v>
      </c>
      <c r="I529" s="229">
        <v>12</v>
      </c>
      <c r="J529" s="104" t="s">
        <v>749</v>
      </c>
      <c r="K529" s="187" t="s">
        <v>96</v>
      </c>
      <c r="L529" s="101"/>
      <c r="M529" s="101"/>
      <c r="N529" s="101" t="s">
        <v>126</v>
      </c>
      <c r="O529" s="101"/>
      <c r="P529" s="88"/>
      <c r="Q529" s="101" t="s">
        <v>126</v>
      </c>
      <c r="R529" s="103">
        <v>10</v>
      </c>
    </row>
    <row r="530" spans="1:18" ht="13.5" customHeight="1">
      <c r="A530" s="208">
        <v>1303326</v>
      </c>
      <c r="B530" s="113" t="s">
        <v>256</v>
      </c>
      <c r="C530" s="208"/>
      <c r="D530" s="208"/>
      <c r="E530" s="208" t="s">
        <v>126</v>
      </c>
      <c r="F530" s="208"/>
      <c r="G530" s="208"/>
      <c r="H530" s="208" t="s">
        <v>126</v>
      </c>
      <c r="I530" s="229">
        <v>10</v>
      </c>
      <c r="J530" s="104" t="s">
        <v>750</v>
      </c>
      <c r="K530" s="188" t="s">
        <v>97</v>
      </c>
      <c r="L530" s="101"/>
      <c r="M530" s="105"/>
      <c r="N530" s="101" t="s">
        <v>116</v>
      </c>
      <c r="O530" s="105"/>
      <c r="P530" s="88"/>
      <c r="Q530" s="101" t="s">
        <v>116</v>
      </c>
      <c r="R530" s="103">
        <v>3</v>
      </c>
    </row>
    <row r="531" spans="1:18" ht="13.5" customHeight="1">
      <c r="A531" s="208">
        <v>1327781</v>
      </c>
      <c r="B531" s="113" t="s">
        <v>257</v>
      </c>
      <c r="C531" s="208"/>
      <c r="D531" s="208"/>
      <c r="E531" s="208" t="s">
        <v>120</v>
      </c>
      <c r="F531" s="208"/>
      <c r="G531" s="208"/>
      <c r="H531" s="208" t="s">
        <v>120</v>
      </c>
      <c r="I531" s="229">
        <v>5</v>
      </c>
      <c r="J531" s="104" t="s">
        <v>751</v>
      </c>
      <c r="K531" s="188" t="s">
        <v>752</v>
      </c>
      <c r="L531" s="101"/>
      <c r="M531" s="105"/>
      <c r="N531" s="101" t="s">
        <v>116</v>
      </c>
      <c r="O531" s="105"/>
      <c r="P531" s="88"/>
      <c r="Q531" s="101" t="s">
        <v>116</v>
      </c>
      <c r="R531" s="103">
        <v>3</v>
      </c>
    </row>
    <row r="532" spans="1:18" ht="13.5" customHeight="1">
      <c r="A532" s="208">
        <v>1303343</v>
      </c>
      <c r="B532" s="113" t="s">
        <v>258</v>
      </c>
      <c r="C532" s="208"/>
      <c r="D532" s="208"/>
      <c r="E532" s="208" t="s">
        <v>113</v>
      </c>
      <c r="F532" s="208"/>
      <c r="G532" s="208"/>
      <c r="H532" s="208" t="s">
        <v>113</v>
      </c>
      <c r="I532" s="229">
        <v>4</v>
      </c>
      <c r="J532" s="104" t="s">
        <v>753</v>
      </c>
      <c r="K532" s="110" t="s">
        <v>98</v>
      </c>
      <c r="L532" s="101"/>
      <c r="M532" s="105"/>
      <c r="N532" s="101" t="s">
        <v>128</v>
      </c>
      <c r="O532" s="105"/>
      <c r="P532" s="88"/>
      <c r="Q532" s="101" t="s">
        <v>128</v>
      </c>
      <c r="R532" s="103">
        <v>15</v>
      </c>
    </row>
    <row r="533" spans="1:18" ht="13.5" customHeight="1">
      <c r="A533" s="208">
        <v>1301792</v>
      </c>
      <c r="B533" s="113" t="s">
        <v>276</v>
      </c>
      <c r="C533" s="208"/>
      <c r="D533" s="208"/>
      <c r="E533" s="208" t="s">
        <v>114</v>
      </c>
      <c r="F533" s="208"/>
      <c r="G533" s="208"/>
      <c r="H533" s="208" t="s">
        <v>114</v>
      </c>
      <c r="I533" s="229">
        <v>1</v>
      </c>
      <c r="J533" s="104" t="s">
        <v>754</v>
      </c>
      <c r="K533" s="188" t="s">
        <v>99</v>
      </c>
      <c r="L533" s="101"/>
      <c r="M533" s="105"/>
      <c r="N533" s="101" t="s">
        <v>121</v>
      </c>
      <c r="O533" s="105"/>
      <c r="P533" s="88"/>
      <c r="Q533" s="101" t="s">
        <v>121</v>
      </c>
      <c r="R533" s="103">
        <v>16</v>
      </c>
    </row>
    <row r="534" spans="1:18" ht="13.5" customHeight="1">
      <c r="A534" s="208">
        <v>1301862</v>
      </c>
      <c r="B534" s="113" t="s">
        <v>755</v>
      </c>
      <c r="C534" s="208"/>
      <c r="D534" s="208"/>
      <c r="E534" s="208" t="s">
        <v>114</v>
      </c>
      <c r="F534" s="208"/>
      <c r="G534" s="208"/>
      <c r="H534" s="208" t="s">
        <v>114</v>
      </c>
      <c r="I534" s="229">
        <v>1</v>
      </c>
      <c r="J534" s="104" t="s">
        <v>756</v>
      </c>
      <c r="K534" s="110" t="s">
        <v>100</v>
      </c>
      <c r="L534" s="101"/>
      <c r="M534" s="105"/>
      <c r="N534" s="101" t="s">
        <v>114</v>
      </c>
      <c r="O534" s="105"/>
      <c r="P534" s="88"/>
      <c r="Q534" s="101" t="s">
        <v>114</v>
      </c>
      <c r="R534" s="103">
        <v>1</v>
      </c>
    </row>
    <row r="535" spans="1:18" ht="13.5" customHeight="1">
      <c r="A535" s="208">
        <v>1304092</v>
      </c>
      <c r="B535" s="113" t="s">
        <v>277</v>
      </c>
      <c r="C535" s="208"/>
      <c r="D535" s="208"/>
      <c r="E535" s="208" t="s">
        <v>114</v>
      </c>
      <c r="F535" s="208"/>
      <c r="G535" s="208"/>
      <c r="H535" s="208" t="s">
        <v>114</v>
      </c>
      <c r="I535" s="229">
        <v>1</v>
      </c>
      <c r="J535" s="104"/>
      <c r="K535" s="98"/>
      <c r="L535" s="88"/>
      <c r="M535" s="88"/>
      <c r="N535" s="88"/>
      <c r="O535" s="88"/>
      <c r="P535" s="101"/>
      <c r="Q535" s="88"/>
      <c r="R535" s="90"/>
    </row>
    <row r="536" spans="1:18" ht="13.5" customHeight="1">
      <c r="A536" s="208">
        <v>1303091</v>
      </c>
      <c r="B536" s="113" t="s">
        <v>279</v>
      </c>
      <c r="C536" s="208"/>
      <c r="D536" s="208"/>
      <c r="E536" s="208" t="s">
        <v>115</v>
      </c>
      <c r="F536" s="208"/>
      <c r="G536" s="208"/>
      <c r="H536" s="208" t="s">
        <v>115</v>
      </c>
      <c r="I536" s="229">
        <v>2</v>
      </c>
      <c r="J536" s="208"/>
      <c r="K536" s="113"/>
      <c r="L536" s="208"/>
      <c r="M536" s="208"/>
      <c r="N536" s="208"/>
      <c r="O536" s="208"/>
      <c r="P536" s="208"/>
      <c r="Q536" s="208"/>
      <c r="R536" s="229"/>
    </row>
    <row r="537" spans="1:18" ht="13.5" customHeight="1">
      <c r="A537" s="208">
        <v>1303320</v>
      </c>
      <c r="B537" s="113" t="s">
        <v>278</v>
      </c>
      <c r="C537" s="208"/>
      <c r="D537" s="208"/>
      <c r="E537" s="208" t="s">
        <v>115</v>
      </c>
      <c r="F537" s="208"/>
      <c r="G537" s="208"/>
      <c r="H537" s="208" t="s">
        <v>115</v>
      </c>
      <c r="I537" s="229">
        <v>2</v>
      </c>
      <c r="J537" s="208"/>
      <c r="K537" s="113"/>
      <c r="L537" s="208"/>
      <c r="M537" s="208"/>
      <c r="N537" s="208"/>
      <c r="O537" s="208"/>
      <c r="P537" s="208"/>
      <c r="Q537" s="208"/>
      <c r="R537" s="229"/>
    </row>
    <row r="538" spans="1:18" ht="13.5" customHeight="1">
      <c r="A538" s="208">
        <v>1303612</v>
      </c>
      <c r="B538" s="113" t="s">
        <v>757</v>
      </c>
      <c r="C538" s="208"/>
      <c r="D538" s="208"/>
      <c r="E538" s="208" t="s">
        <v>116</v>
      </c>
      <c r="F538" s="208"/>
      <c r="G538" s="208"/>
      <c r="H538" s="208" t="s">
        <v>116</v>
      </c>
      <c r="I538" s="229">
        <v>3</v>
      </c>
      <c r="J538" s="208"/>
      <c r="K538" s="113"/>
      <c r="L538" s="208"/>
      <c r="M538" s="208"/>
      <c r="N538" s="208"/>
      <c r="O538" s="208"/>
      <c r="P538" s="208"/>
      <c r="Q538" s="208"/>
      <c r="R538" s="229"/>
    </row>
    <row r="539" spans="1:18" ht="13.5" customHeight="1">
      <c r="A539" s="208">
        <v>1303622</v>
      </c>
      <c r="B539" s="113" t="s">
        <v>758</v>
      </c>
      <c r="C539" s="208"/>
      <c r="D539" s="208"/>
      <c r="E539" s="208" t="s">
        <v>116</v>
      </c>
      <c r="F539" s="208"/>
      <c r="G539" s="208"/>
      <c r="H539" s="208" t="s">
        <v>116</v>
      </c>
      <c r="I539" s="229">
        <v>3</v>
      </c>
      <c r="J539" s="208"/>
      <c r="K539" s="113"/>
      <c r="L539" s="208"/>
      <c r="M539" s="208"/>
      <c r="N539" s="208"/>
      <c r="O539" s="208"/>
      <c r="P539" s="208"/>
      <c r="Q539" s="208"/>
      <c r="R539" s="229"/>
    </row>
    <row r="540" spans="1:18" ht="13.5" customHeight="1">
      <c r="A540" s="208">
        <v>1303592</v>
      </c>
      <c r="B540" s="113" t="s">
        <v>759</v>
      </c>
      <c r="C540" s="208"/>
      <c r="D540" s="208"/>
      <c r="E540" s="208" t="s">
        <v>116</v>
      </c>
      <c r="F540" s="208"/>
      <c r="G540" s="208"/>
      <c r="H540" s="208" t="s">
        <v>116</v>
      </c>
      <c r="I540" s="229">
        <v>3</v>
      </c>
      <c r="J540" s="208"/>
      <c r="K540" s="113"/>
      <c r="L540" s="208"/>
      <c r="M540" s="208"/>
      <c r="N540" s="208"/>
      <c r="O540" s="208"/>
      <c r="P540" s="208"/>
      <c r="Q540" s="208"/>
      <c r="R540" s="229"/>
    </row>
    <row r="541" spans="1:18" ht="13.5" customHeight="1">
      <c r="A541" s="208">
        <v>1303582</v>
      </c>
      <c r="B541" s="113" t="s">
        <v>760</v>
      </c>
      <c r="C541" s="208"/>
      <c r="D541" s="208"/>
      <c r="E541" s="208" t="s">
        <v>116</v>
      </c>
      <c r="F541" s="208"/>
      <c r="G541" s="208"/>
      <c r="H541" s="208" t="s">
        <v>116</v>
      </c>
      <c r="I541" s="229">
        <v>3</v>
      </c>
      <c r="J541" s="208"/>
      <c r="K541" s="113"/>
      <c r="L541" s="208"/>
      <c r="M541" s="208"/>
      <c r="N541" s="208"/>
      <c r="O541" s="208"/>
      <c r="P541" s="208"/>
      <c r="Q541" s="208"/>
      <c r="R541" s="229"/>
    </row>
    <row r="542" spans="1:18" ht="13.5" customHeight="1">
      <c r="A542" s="208">
        <v>1302001</v>
      </c>
      <c r="B542" s="113" t="s">
        <v>761</v>
      </c>
      <c r="C542" s="208"/>
      <c r="D542" s="208"/>
      <c r="E542" s="208" t="s">
        <v>115</v>
      </c>
      <c r="F542" s="208"/>
      <c r="G542" s="208"/>
      <c r="H542" s="208" t="s">
        <v>115</v>
      </c>
      <c r="I542" s="229">
        <v>2</v>
      </c>
      <c r="J542" s="208"/>
      <c r="K542" s="113"/>
      <c r="L542" s="208"/>
      <c r="M542" s="208"/>
      <c r="N542" s="208"/>
      <c r="O542" s="208"/>
      <c r="P542" s="208"/>
      <c r="Q542" s="208"/>
      <c r="R542" s="229"/>
    </row>
    <row r="543" spans="1:18" ht="13.5" customHeight="1">
      <c r="A543" s="208">
        <v>1302021</v>
      </c>
      <c r="B543" s="113" t="s">
        <v>762</v>
      </c>
      <c r="C543" s="208"/>
      <c r="D543" s="208"/>
      <c r="E543" s="208" t="s">
        <v>115</v>
      </c>
      <c r="F543" s="208"/>
      <c r="G543" s="208"/>
      <c r="H543" s="208" t="s">
        <v>115</v>
      </c>
      <c r="I543" s="229">
        <v>2</v>
      </c>
      <c r="J543" s="104"/>
      <c r="K543" s="98"/>
      <c r="L543" s="88"/>
      <c r="M543" s="88"/>
      <c r="N543" s="88"/>
      <c r="O543" s="88"/>
      <c r="P543" s="101"/>
      <c r="Q543" s="88"/>
      <c r="R543" s="90"/>
    </row>
    <row r="544" spans="1:18" ht="13.5" customHeight="1">
      <c r="A544" s="208">
        <v>1303442</v>
      </c>
      <c r="B544" s="113" t="s">
        <v>747</v>
      </c>
      <c r="C544" s="208"/>
      <c r="D544" s="208"/>
      <c r="E544" s="208" t="s">
        <v>748</v>
      </c>
      <c r="F544" s="208"/>
      <c r="G544" s="208"/>
      <c r="H544" s="208" t="s">
        <v>748</v>
      </c>
      <c r="I544" s="229">
        <v>4</v>
      </c>
      <c r="J544" s="104"/>
      <c r="K544" s="98"/>
      <c r="L544" s="88"/>
      <c r="M544" s="88"/>
      <c r="N544" s="88"/>
      <c r="O544" s="88"/>
      <c r="P544" s="101"/>
      <c r="Q544" s="88"/>
      <c r="R544" s="90"/>
    </row>
    <row r="545" spans="1:18" ht="13.5" customHeight="1">
      <c r="A545" s="299" t="s">
        <v>1138</v>
      </c>
      <c r="B545" s="300"/>
      <c r="C545" s="300"/>
      <c r="D545" s="300"/>
      <c r="E545" s="300"/>
      <c r="F545" s="300"/>
      <c r="G545" s="300"/>
      <c r="H545" s="300"/>
      <c r="I545" s="301"/>
      <c r="J545" s="313" t="s">
        <v>863</v>
      </c>
      <c r="K545" s="314"/>
      <c r="L545" s="314"/>
      <c r="M545" s="314"/>
      <c r="N545" s="314"/>
      <c r="O545" s="314"/>
      <c r="P545" s="314"/>
      <c r="Q545" s="314"/>
      <c r="R545" s="315"/>
    </row>
    <row r="546" spans="1:18" ht="10.5" customHeight="1">
      <c r="A546" s="302"/>
      <c r="B546" s="303"/>
      <c r="C546" s="303"/>
      <c r="D546" s="303"/>
      <c r="E546" s="303"/>
      <c r="F546" s="303"/>
      <c r="G546" s="303"/>
      <c r="H546" s="303"/>
      <c r="I546" s="304"/>
      <c r="J546" s="296"/>
      <c r="K546" s="297"/>
      <c r="L546" s="297"/>
      <c r="M546" s="297"/>
      <c r="N546" s="297"/>
      <c r="O546" s="297"/>
      <c r="P546" s="297"/>
      <c r="Q546" s="297"/>
      <c r="R546" s="298"/>
    </row>
    <row r="547" spans="1:18" ht="13.5" customHeight="1">
      <c r="A547" s="275" t="s">
        <v>14</v>
      </c>
      <c r="B547" s="276"/>
      <c r="C547" s="47"/>
      <c r="D547" s="47"/>
      <c r="E547" s="47" t="s">
        <v>763</v>
      </c>
      <c r="F547" s="47"/>
      <c r="G547" s="47"/>
      <c r="H547" s="47" t="s">
        <v>763</v>
      </c>
      <c r="I547" s="174">
        <f>SUM(I529:I544)</f>
        <v>58</v>
      </c>
      <c r="J547" s="275" t="s">
        <v>14</v>
      </c>
      <c r="K547" s="276"/>
      <c r="L547" s="47"/>
      <c r="M547" s="47"/>
      <c r="N547" s="47" t="s">
        <v>130</v>
      </c>
      <c r="O547" s="47"/>
      <c r="P547" s="51"/>
      <c r="Q547" s="47" t="s">
        <v>130</v>
      </c>
      <c r="R547" s="48">
        <f>SUM(R528:R545)</f>
        <v>48</v>
      </c>
    </row>
    <row r="548" spans="1:18" ht="13.5" customHeight="1">
      <c r="A548" s="275" t="s">
        <v>15</v>
      </c>
      <c r="B548" s="276"/>
      <c r="C548" s="275" t="s">
        <v>38</v>
      </c>
      <c r="D548" s="287"/>
      <c r="E548" s="276"/>
      <c r="F548" s="47"/>
      <c r="G548" s="51"/>
      <c r="H548" s="47" t="s">
        <v>763</v>
      </c>
      <c r="I548" s="48">
        <f>SUM(I529:I544)</f>
        <v>58</v>
      </c>
      <c r="J548" s="275" t="s">
        <v>15</v>
      </c>
      <c r="K548" s="276"/>
      <c r="L548" s="275" t="s">
        <v>130</v>
      </c>
      <c r="M548" s="287"/>
      <c r="N548" s="276"/>
      <c r="O548" s="47"/>
      <c r="P548" s="51"/>
      <c r="Q548" s="47" t="s">
        <v>130</v>
      </c>
      <c r="R548" s="48">
        <f>SUM(R528:R545)</f>
        <v>48</v>
      </c>
    </row>
    <row r="549" spans="1:18" ht="13.5" customHeight="1">
      <c r="A549" s="311" t="s">
        <v>8</v>
      </c>
      <c r="B549" s="312"/>
      <c r="C549" s="312"/>
      <c r="D549" s="205">
        <v>2</v>
      </c>
      <c r="E549" s="228"/>
      <c r="F549" s="65"/>
      <c r="G549" s="175"/>
      <c r="H549" s="47" t="s">
        <v>763</v>
      </c>
      <c r="I549" s="48">
        <f>I548+D549</f>
        <v>60</v>
      </c>
      <c r="J549" s="311" t="s">
        <v>8</v>
      </c>
      <c r="K549" s="312"/>
      <c r="L549" s="312"/>
      <c r="M549" s="205">
        <v>2</v>
      </c>
      <c r="N549" s="228"/>
      <c r="O549" s="65"/>
      <c r="P549" s="175"/>
      <c r="Q549" s="47" t="s">
        <v>130</v>
      </c>
      <c r="R549" s="48">
        <f>R548+M549</f>
        <v>50</v>
      </c>
    </row>
    <row r="550" spans="1:18" ht="13.5" customHeight="1">
      <c r="A550" s="277" t="s">
        <v>112</v>
      </c>
      <c r="B550" s="278"/>
      <c r="C550" s="278"/>
      <c r="D550" s="278"/>
      <c r="E550" s="278"/>
      <c r="F550" s="278"/>
      <c r="G550" s="278"/>
      <c r="H550" s="278"/>
      <c r="I550" s="279"/>
      <c r="J550" s="277" t="s">
        <v>112</v>
      </c>
      <c r="K550" s="278"/>
      <c r="L550" s="278"/>
      <c r="M550" s="278"/>
      <c r="N550" s="278"/>
      <c r="O550" s="278"/>
      <c r="P550" s="278"/>
      <c r="Q550" s="278"/>
      <c r="R550" s="279"/>
    </row>
    <row r="551" spans="1:18" ht="13.5" customHeight="1">
      <c r="A551" s="280" t="s">
        <v>594</v>
      </c>
      <c r="B551" s="281"/>
      <c r="C551" s="281"/>
      <c r="D551" s="281"/>
      <c r="E551" s="281"/>
      <c r="F551" s="281"/>
      <c r="G551" s="281"/>
      <c r="H551" s="281"/>
      <c r="I551" s="282"/>
      <c r="J551" s="280" t="s">
        <v>364</v>
      </c>
      <c r="K551" s="281"/>
      <c r="L551" s="281"/>
      <c r="M551" s="281"/>
      <c r="N551" s="281"/>
      <c r="O551" s="281"/>
      <c r="P551" s="281"/>
      <c r="Q551" s="281"/>
      <c r="R551" s="282"/>
    </row>
    <row r="552" spans="1:18" ht="13.5" customHeight="1">
      <c r="A552" s="308" t="s">
        <v>173</v>
      </c>
      <c r="B552" s="309"/>
      <c r="C552" s="309"/>
      <c r="D552" s="309"/>
      <c r="E552" s="309"/>
      <c r="F552" s="309"/>
      <c r="G552" s="309"/>
      <c r="H552" s="309"/>
      <c r="I552" s="310"/>
      <c r="J552" s="308" t="s">
        <v>173</v>
      </c>
      <c r="K552" s="309"/>
      <c r="L552" s="309"/>
      <c r="M552" s="309"/>
      <c r="N552" s="309"/>
      <c r="O552" s="309"/>
      <c r="P552" s="309"/>
      <c r="Q552" s="309"/>
      <c r="R552" s="310"/>
    </row>
    <row r="553" spans="1:18" ht="13.5" customHeight="1">
      <c r="A553" s="275" t="s">
        <v>860</v>
      </c>
      <c r="B553" s="287"/>
      <c r="C553" s="287"/>
      <c r="D553" s="287"/>
      <c r="E553" s="287"/>
      <c r="F553" s="287"/>
      <c r="G553" s="287"/>
      <c r="H553" s="287"/>
      <c r="I553" s="276"/>
      <c r="J553" s="275" t="s">
        <v>865</v>
      </c>
      <c r="K553" s="287"/>
      <c r="L553" s="287"/>
      <c r="M553" s="287"/>
      <c r="N553" s="287"/>
      <c r="O553" s="287"/>
      <c r="P553" s="287"/>
      <c r="Q553" s="287"/>
      <c r="R553" s="276"/>
    </row>
    <row r="554" spans="1:18" ht="13.5" customHeight="1">
      <c r="A554" s="290" t="s">
        <v>18</v>
      </c>
      <c r="B554" s="292" t="s">
        <v>19</v>
      </c>
      <c r="C554" s="283" t="s">
        <v>20</v>
      </c>
      <c r="D554" s="283"/>
      <c r="E554" s="283"/>
      <c r="F554" s="294" t="s">
        <v>21</v>
      </c>
      <c r="G554" s="294" t="s">
        <v>22</v>
      </c>
      <c r="H554" s="305" t="s">
        <v>23</v>
      </c>
      <c r="I554" s="288" t="s">
        <v>24</v>
      </c>
      <c r="J554" s="290" t="s">
        <v>18</v>
      </c>
      <c r="K554" s="292" t="s">
        <v>19</v>
      </c>
      <c r="L554" s="283" t="s">
        <v>20</v>
      </c>
      <c r="M554" s="283"/>
      <c r="N554" s="283"/>
      <c r="O554" s="294" t="s">
        <v>21</v>
      </c>
      <c r="P554" s="294" t="s">
        <v>22</v>
      </c>
      <c r="Q554" s="305" t="s">
        <v>23</v>
      </c>
      <c r="R554" s="288" t="s">
        <v>24</v>
      </c>
    </row>
    <row r="555" spans="1:18" ht="23.25" customHeight="1">
      <c r="A555" s="338"/>
      <c r="B555" s="342"/>
      <c r="C555" s="69" t="s">
        <v>25</v>
      </c>
      <c r="D555" s="69" t="s">
        <v>26</v>
      </c>
      <c r="E555" s="69" t="s">
        <v>33</v>
      </c>
      <c r="F555" s="343"/>
      <c r="G555" s="343"/>
      <c r="H555" s="341"/>
      <c r="I555" s="344"/>
      <c r="J555" s="338"/>
      <c r="K555" s="342"/>
      <c r="L555" s="69" t="s">
        <v>25</v>
      </c>
      <c r="M555" s="69" t="s">
        <v>26</v>
      </c>
      <c r="N555" s="69" t="s">
        <v>27</v>
      </c>
      <c r="O555" s="343"/>
      <c r="P555" s="343"/>
      <c r="Q555" s="341"/>
      <c r="R555" s="344"/>
    </row>
    <row r="556" spans="1:18" ht="13.5" customHeight="1">
      <c r="A556" s="67" t="s">
        <v>764</v>
      </c>
      <c r="B556" s="209" t="s">
        <v>765</v>
      </c>
      <c r="C556" s="156"/>
      <c r="D556" s="156"/>
      <c r="E556" s="156" t="s">
        <v>119</v>
      </c>
      <c r="F556" s="156"/>
      <c r="G556" s="69"/>
      <c r="H556" s="156" t="s">
        <v>119</v>
      </c>
      <c r="I556" s="70">
        <v>8</v>
      </c>
      <c r="J556" s="67" t="s">
        <v>766</v>
      </c>
      <c r="K556" s="209" t="s">
        <v>767</v>
      </c>
      <c r="L556" s="156"/>
      <c r="M556" s="156"/>
      <c r="N556" s="156">
        <v>56</v>
      </c>
      <c r="O556" s="156"/>
      <c r="P556" s="69"/>
      <c r="Q556" s="156">
        <v>56</v>
      </c>
      <c r="R556" s="70">
        <v>3.5</v>
      </c>
    </row>
    <row r="557" spans="1:18" ht="13.5" customHeight="1">
      <c r="A557" s="104" t="s">
        <v>768</v>
      </c>
      <c r="B557" s="98" t="s">
        <v>769</v>
      </c>
      <c r="C557" s="88"/>
      <c r="D557" s="88"/>
      <c r="E557" s="88" t="s">
        <v>119</v>
      </c>
      <c r="F557" s="88"/>
      <c r="G557" s="101"/>
      <c r="H557" s="88" t="s">
        <v>119</v>
      </c>
      <c r="I557" s="90">
        <v>8</v>
      </c>
      <c r="J557" s="104" t="s">
        <v>770</v>
      </c>
      <c r="K557" s="98" t="s">
        <v>771</v>
      </c>
      <c r="L557" s="88">
        <v>45</v>
      </c>
      <c r="M557" s="88"/>
      <c r="N557" s="88">
        <v>43</v>
      </c>
      <c r="O557" s="88"/>
      <c r="P557" s="101"/>
      <c r="Q557" s="88">
        <f>SUM(L557:P557)</f>
        <v>88</v>
      </c>
      <c r="R557" s="90">
        <v>5.5</v>
      </c>
    </row>
    <row r="558" spans="1:18" ht="13.5" customHeight="1">
      <c r="A558" s="104" t="s">
        <v>772</v>
      </c>
      <c r="B558" s="98" t="s">
        <v>773</v>
      </c>
      <c r="C558" s="88"/>
      <c r="D558" s="88"/>
      <c r="E558" s="88" t="s">
        <v>129</v>
      </c>
      <c r="F558" s="88"/>
      <c r="G558" s="101"/>
      <c r="H558" s="88" t="s">
        <v>129</v>
      </c>
      <c r="I558" s="90">
        <v>27</v>
      </c>
      <c r="J558" s="104" t="s">
        <v>774</v>
      </c>
      <c r="K558" s="98" t="s">
        <v>775</v>
      </c>
      <c r="L558" s="88">
        <v>40</v>
      </c>
      <c r="M558" s="88"/>
      <c r="N558" s="88">
        <v>32</v>
      </c>
      <c r="O558" s="88"/>
      <c r="P558" s="101"/>
      <c r="Q558" s="88">
        <f>SUM(L558:P558)</f>
        <v>72</v>
      </c>
      <c r="R558" s="90">
        <v>4.5</v>
      </c>
    </row>
    <row r="559" spans="1:18" ht="13.5" customHeight="1">
      <c r="A559" s="104" t="s">
        <v>776</v>
      </c>
      <c r="B559" s="98" t="s">
        <v>777</v>
      </c>
      <c r="C559" s="88"/>
      <c r="D559" s="88"/>
      <c r="E559" s="88" t="s">
        <v>120</v>
      </c>
      <c r="F559" s="88"/>
      <c r="G559" s="101"/>
      <c r="H559" s="88" t="s">
        <v>120</v>
      </c>
      <c r="I559" s="90">
        <v>5</v>
      </c>
      <c r="J559" s="104" t="s">
        <v>1139</v>
      </c>
      <c r="K559" s="98" t="s">
        <v>913</v>
      </c>
      <c r="L559" s="88">
        <v>32</v>
      </c>
      <c r="M559" s="88"/>
      <c r="N559" s="88"/>
      <c r="O559" s="88"/>
      <c r="P559" s="101"/>
      <c r="Q559" s="88">
        <v>32</v>
      </c>
      <c r="R559" s="90">
        <v>2</v>
      </c>
    </row>
    <row r="560" spans="1:18" ht="13.5" customHeight="1">
      <c r="A560" s="104" t="s">
        <v>778</v>
      </c>
      <c r="B560" s="98" t="s">
        <v>747</v>
      </c>
      <c r="C560" s="88"/>
      <c r="D560" s="88"/>
      <c r="E560" s="88" t="s">
        <v>119</v>
      </c>
      <c r="F560" s="88"/>
      <c r="G560" s="101"/>
      <c r="H560" s="88" t="s">
        <v>119</v>
      </c>
      <c r="I560" s="90">
        <v>8</v>
      </c>
      <c r="J560" s="104" t="s">
        <v>779</v>
      </c>
      <c r="K560" s="98" t="s">
        <v>780</v>
      </c>
      <c r="L560" s="88"/>
      <c r="M560" s="88"/>
      <c r="N560" s="88" t="s">
        <v>113</v>
      </c>
      <c r="O560" s="88"/>
      <c r="P560" s="88"/>
      <c r="Q560" s="88" t="s">
        <v>113</v>
      </c>
      <c r="R560" s="90">
        <v>4</v>
      </c>
    </row>
    <row r="561" spans="1:18" ht="13.5" customHeight="1">
      <c r="A561" s="104"/>
      <c r="B561" s="98"/>
      <c r="C561" s="88"/>
      <c r="D561" s="88"/>
      <c r="E561" s="88"/>
      <c r="F561" s="88"/>
      <c r="G561" s="101"/>
      <c r="H561" s="88"/>
      <c r="I561" s="90"/>
      <c r="J561" s="104"/>
      <c r="K561" s="169"/>
      <c r="L561" s="88"/>
      <c r="M561" s="88"/>
      <c r="N561" s="88"/>
      <c r="O561" s="88"/>
      <c r="P561" s="88"/>
      <c r="Q561" s="60"/>
      <c r="R561" s="90"/>
    </row>
    <row r="562" spans="1:18" ht="13.5" customHeight="1">
      <c r="A562" s="104"/>
      <c r="B562" s="98"/>
      <c r="C562" s="88"/>
      <c r="D562" s="88"/>
      <c r="E562" s="88"/>
      <c r="F562" s="88"/>
      <c r="G562" s="101"/>
      <c r="H562" s="88"/>
      <c r="I562" s="90"/>
      <c r="J562" s="104"/>
      <c r="K562" s="169"/>
      <c r="L562" s="88"/>
      <c r="M562" s="88"/>
      <c r="N562" s="88"/>
      <c r="O562" s="88"/>
      <c r="P562" s="88"/>
      <c r="Q562" s="60"/>
      <c r="R562" s="90"/>
    </row>
    <row r="563" spans="1:18" ht="13.5" customHeight="1">
      <c r="A563" s="104"/>
      <c r="B563" s="98"/>
      <c r="C563" s="88"/>
      <c r="D563" s="88"/>
      <c r="E563" s="88"/>
      <c r="F563" s="88"/>
      <c r="G563" s="101"/>
      <c r="H563" s="88"/>
      <c r="I563" s="90"/>
      <c r="J563" s="104"/>
      <c r="K563" s="169"/>
      <c r="L563" s="88"/>
      <c r="M563" s="88"/>
      <c r="N563" s="88"/>
      <c r="O563" s="88"/>
      <c r="P563" s="88"/>
      <c r="Q563" s="60"/>
      <c r="R563" s="90"/>
    </row>
    <row r="564" spans="1:18" ht="13.5" customHeight="1">
      <c r="A564" s="104"/>
      <c r="B564" s="98"/>
      <c r="C564" s="88"/>
      <c r="D564" s="88"/>
      <c r="E564" s="88"/>
      <c r="F564" s="88"/>
      <c r="G564" s="101"/>
      <c r="H564" s="88"/>
      <c r="I564" s="90"/>
      <c r="J564" s="104"/>
      <c r="K564" s="98"/>
      <c r="L564" s="88"/>
      <c r="M564" s="88"/>
      <c r="N564" s="88"/>
      <c r="O564" s="88"/>
      <c r="P564" s="101"/>
      <c r="Q564" s="88"/>
      <c r="R564" s="90"/>
    </row>
    <row r="565" spans="1:18" ht="13.5" customHeight="1">
      <c r="A565" s="104"/>
      <c r="B565" s="98"/>
      <c r="C565" s="88"/>
      <c r="D565" s="88"/>
      <c r="E565" s="88"/>
      <c r="F565" s="88"/>
      <c r="G565" s="101"/>
      <c r="H565" s="88"/>
      <c r="I565" s="90"/>
      <c r="J565" s="104"/>
      <c r="K565" s="98"/>
      <c r="L565" s="88"/>
      <c r="M565" s="88"/>
      <c r="N565" s="88"/>
      <c r="O565" s="88"/>
      <c r="P565" s="101"/>
      <c r="Q565" s="88"/>
      <c r="R565" s="90"/>
    </row>
    <row r="566" spans="1:18" ht="13.5" customHeight="1">
      <c r="A566" s="296" t="s">
        <v>864</v>
      </c>
      <c r="B566" s="297"/>
      <c r="C566" s="297"/>
      <c r="D566" s="297"/>
      <c r="E566" s="297"/>
      <c r="F566" s="297"/>
      <c r="G566" s="297"/>
      <c r="H566" s="297"/>
      <c r="I566" s="298"/>
      <c r="J566" s="104"/>
      <c r="K566" s="169"/>
      <c r="L566" s="88"/>
      <c r="M566" s="88"/>
      <c r="N566" s="88"/>
      <c r="O566" s="88"/>
      <c r="P566" s="88"/>
      <c r="Q566" s="60"/>
      <c r="R566" s="90"/>
    </row>
    <row r="567" spans="1:18" ht="13.5" customHeight="1">
      <c r="A567" s="275" t="s">
        <v>14</v>
      </c>
      <c r="B567" s="276"/>
      <c r="C567" s="47"/>
      <c r="D567" s="47"/>
      <c r="E567" s="47" t="s">
        <v>131</v>
      </c>
      <c r="F567" s="47"/>
      <c r="G567" s="51"/>
      <c r="H567" s="47" t="s">
        <v>131</v>
      </c>
      <c r="I567" s="48">
        <f>SUM(I556:I565)</f>
        <v>56</v>
      </c>
      <c r="J567" s="283" t="s">
        <v>14</v>
      </c>
      <c r="K567" s="283"/>
      <c r="L567" s="47">
        <f>SUM(L553:L561)</f>
        <v>117</v>
      </c>
      <c r="M567" s="47"/>
      <c r="N567" s="123" t="s">
        <v>1140</v>
      </c>
      <c r="O567" s="47"/>
      <c r="P567" s="47"/>
      <c r="Q567" s="123" t="s">
        <v>1141</v>
      </c>
      <c r="R567" s="174">
        <f>SUM(R553:R561)</f>
        <v>19.5</v>
      </c>
    </row>
    <row r="568" spans="1:18" ht="13.5" customHeight="1">
      <c r="A568" s="275" t="s">
        <v>15</v>
      </c>
      <c r="B568" s="276"/>
      <c r="C568" s="275" t="s">
        <v>131</v>
      </c>
      <c r="D568" s="255"/>
      <c r="E568" s="256"/>
      <c r="F568" s="47"/>
      <c r="G568" s="51"/>
      <c r="H568" s="47" t="s">
        <v>131</v>
      </c>
      <c r="I568" s="48">
        <f>SUM(I556:I565)</f>
        <v>56</v>
      </c>
      <c r="J568" s="275" t="s">
        <v>15</v>
      </c>
      <c r="K568" s="276"/>
      <c r="L568" s="275" t="s">
        <v>1141</v>
      </c>
      <c r="M568" s="287"/>
      <c r="N568" s="276"/>
      <c r="O568" s="47"/>
      <c r="P568" s="51"/>
      <c r="Q568" s="123" t="s">
        <v>1141</v>
      </c>
      <c r="R568" s="48">
        <f>SUM(R553:R561)</f>
        <v>19.5</v>
      </c>
    </row>
    <row r="569" spans="1:18" ht="13.5" customHeight="1">
      <c r="A569" s="311" t="s">
        <v>363</v>
      </c>
      <c r="B569" s="312"/>
      <c r="C569" s="312"/>
      <c r="D569" s="65"/>
      <c r="E569" s="65"/>
      <c r="F569" s="65"/>
      <c r="G569" s="175"/>
      <c r="H569" s="47" t="s">
        <v>131</v>
      </c>
      <c r="I569" s="48">
        <f>I568+D569</f>
        <v>56</v>
      </c>
      <c r="J569" s="311" t="s">
        <v>8</v>
      </c>
      <c r="K569" s="312"/>
      <c r="L569" s="312"/>
      <c r="M569" s="307">
        <v>3</v>
      </c>
      <c r="N569" s="255"/>
      <c r="O569" s="65"/>
      <c r="P569" s="175"/>
      <c r="Q569" s="123" t="s">
        <v>1142</v>
      </c>
      <c r="R569" s="48">
        <f>R568+M569</f>
        <v>22.5</v>
      </c>
    </row>
    <row r="570" spans="1:18" ht="8.25" customHeight="1">
      <c r="A570" s="163"/>
      <c r="B570" s="163"/>
      <c r="C570" s="163"/>
      <c r="D570" s="165"/>
      <c r="E570" s="61"/>
      <c r="F570" s="152"/>
      <c r="G570" s="152"/>
      <c r="H570" s="61"/>
      <c r="I570" s="166"/>
      <c r="J570" s="163"/>
      <c r="K570" s="163"/>
      <c r="L570" s="163"/>
      <c r="M570" s="165"/>
      <c r="N570" s="61"/>
      <c r="O570" s="152"/>
      <c r="P570" s="152"/>
      <c r="Q570" s="61"/>
      <c r="R570" s="166"/>
    </row>
    <row r="571" spans="1:18" ht="12.75" customHeight="1">
      <c r="A571" s="277" t="s">
        <v>112</v>
      </c>
      <c r="B571" s="278"/>
      <c r="C571" s="278"/>
      <c r="D571" s="278"/>
      <c r="E571" s="278"/>
      <c r="F571" s="278"/>
      <c r="G571" s="278"/>
      <c r="H571" s="278"/>
      <c r="I571" s="279"/>
      <c r="J571" s="277" t="s">
        <v>112</v>
      </c>
      <c r="K571" s="278"/>
      <c r="L571" s="278"/>
      <c r="M571" s="278"/>
      <c r="N571" s="278"/>
      <c r="O571" s="278"/>
      <c r="P571" s="278"/>
      <c r="Q571" s="278"/>
      <c r="R571" s="279"/>
    </row>
    <row r="572" spans="1:18" ht="12.75" customHeight="1">
      <c r="A572" s="280" t="s">
        <v>781</v>
      </c>
      <c r="B572" s="281"/>
      <c r="C572" s="281"/>
      <c r="D572" s="281"/>
      <c r="E572" s="281"/>
      <c r="F572" s="281"/>
      <c r="G572" s="281"/>
      <c r="H572" s="281"/>
      <c r="I572" s="282"/>
      <c r="J572" s="280" t="s">
        <v>543</v>
      </c>
      <c r="K572" s="281"/>
      <c r="L572" s="281"/>
      <c r="M572" s="281"/>
      <c r="N572" s="281"/>
      <c r="O572" s="281"/>
      <c r="P572" s="281"/>
      <c r="Q572" s="281"/>
      <c r="R572" s="282"/>
    </row>
    <row r="573" spans="1:18" ht="12.75" customHeight="1">
      <c r="A573" s="308" t="s">
        <v>173</v>
      </c>
      <c r="B573" s="309"/>
      <c r="C573" s="309"/>
      <c r="D573" s="309"/>
      <c r="E573" s="309"/>
      <c r="F573" s="309"/>
      <c r="G573" s="309"/>
      <c r="H573" s="309"/>
      <c r="I573" s="310"/>
      <c r="J573" s="308" t="s">
        <v>173</v>
      </c>
      <c r="K573" s="309"/>
      <c r="L573" s="309"/>
      <c r="M573" s="309"/>
      <c r="N573" s="309"/>
      <c r="O573" s="309"/>
      <c r="P573" s="309"/>
      <c r="Q573" s="309"/>
      <c r="R573" s="310"/>
    </row>
    <row r="574" spans="1:18" ht="12.75" customHeight="1">
      <c r="A574" s="275" t="s">
        <v>852</v>
      </c>
      <c r="B574" s="287"/>
      <c r="C574" s="287"/>
      <c r="D574" s="287"/>
      <c r="E574" s="287"/>
      <c r="F574" s="287"/>
      <c r="G574" s="287"/>
      <c r="H574" s="287"/>
      <c r="I574" s="276"/>
      <c r="J574" s="275" t="s">
        <v>860</v>
      </c>
      <c r="K574" s="287"/>
      <c r="L574" s="287"/>
      <c r="M574" s="287"/>
      <c r="N574" s="287"/>
      <c r="O574" s="287"/>
      <c r="P574" s="287"/>
      <c r="Q574" s="287"/>
      <c r="R574" s="276"/>
    </row>
    <row r="575" spans="1:18" ht="12.75" customHeight="1">
      <c r="A575" s="290" t="s">
        <v>18</v>
      </c>
      <c r="B575" s="292" t="s">
        <v>19</v>
      </c>
      <c r="C575" s="283" t="s">
        <v>20</v>
      </c>
      <c r="D575" s="283"/>
      <c r="E575" s="283"/>
      <c r="F575" s="294" t="s">
        <v>21</v>
      </c>
      <c r="G575" s="294" t="s">
        <v>22</v>
      </c>
      <c r="H575" s="305" t="s">
        <v>23</v>
      </c>
      <c r="I575" s="288" t="s">
        <v>24</v>
      </c>
      <c r="J575" s="290" t="s">
        <v>18</v>
      </c>
      <c r="K575" s="292" t="s">
        <v>19</v>
      </c>
      <c r="L575" s="283" t="s">
        <v>20</v>
      </c>
      <c r="M575" s="283"/>
      <c r="N575" s="283"/>
      <c r="O575" s="294" t="s">
        <v>21</v>
      </c>
      <c r="P575" s="294" t="s">
        <v>22</v>
      </c>
      <c r="Q575" s="305" t="s">
        <v>23</v>
      </c>
      <c r="R575" s="288" t="s">
        <v>24</v>
      </c>
    </row>
    <row r="576" spans="1:18" ht="22.5" customHeight="1">
      <c r="A576" s="338"/>
      <c r="B576" s="342"/>
      <c r="C576" s="69" t="s">
        <v>25</v>
      </c>
      <c r="D576" s="69" t="s">
        <v>26</v>
      </c>
      <c r="E576" s="69" t="s">
        <v>27</v>
      </c>
      <c r="F576" s="343"/>
      <c r="G576" s="343"/>
      <c r="H576" s="341"/>
      <c r="I576" s="344"/>
      <c r="J576" s="291"/>
      <c r="K576" s="293"/>
      <c r="L576" s="51" t="s">
        <v>25</v>
      </c>
      <c r="M576" s="51" t="s">
        <v>26</v>
      </c>
      <c r="N576" s="51" t="s">
        <v>28</v>
      </c>
      <c r="O576" s="295"/>
      <c r="P576" s="295"/>
      <c r="Q576" s="306"/>
      <c r="R576" s="289"/>
    </row>
    <row r="577" spans="1:18" ht="12.75" customHeight="1">
      <c r="A577" s="67" t="s">
        <v>782</v>
      </c>
      <c r="B577" s="230" t="s">
        <v>783</v>
      </c>
      <c r="C577" s="156">
        <v>60</v>
      </c>
      <c r="D577" s="156">
        <v>16</v>
      </c>
      <c r="E577" s="156">
        <v>34</v>
      </c>
      <c r="F577" s="156">
        <v>10</v>
      </c>
      <c r="G577" s="156"/>
      <c r="H577" s="57">
        <f aca="true" t="shared" si="14" ref="H577:H585">SUM(C577:G577)</f>
        <v>120</v>
      </c>
      <c r="I577" s="70">
        <v>7.5</v>
      </c>
      <c r="J577" s="104" t="s">
        <v>715</v>
      </c>
      <c r="K577" s="231" t="s">
        <v>716</v>
      </c>
      <c r="L577" s="61"/>
      <c r="M577" s="156"/>
      <c r="N577" s="232" t="s">
        <v>124</v>
      </c>
      <c r="O577" s="156"/>
      <c r="P577" s="220"/>
      <c r="Q577" s="69" t="s">
        <v>124</v>
      </c>
      <c r="R577" s="233">
        <v>12</v>
      </c>
    </row>
    <row r="578" spans="1:18" ht="12.75" customHeight="1">
      <c r="A578" s="104" t="s">
        <v>784</v>
      </c>
      <c r="B578" s="169" t="s">
        <v>785</v>
      </c>
      <c r="C578" s="88">
        <v>50</v>
      </c>
      <c r="D578" s="88">
        <v>10</v>
      </c>
      <c r="E578" s="88">
        <v>50</v>
      </c>
      <c r="F578" s="88">
        <v>10</v>
      </c>
      <c r="G578" s="88"/>
      <c r="H578" s="60">
        <f t="shared" si="14"/>
        <v>120</v>
      </c>
      <c r="I578" s="90">
        <v>7.5</v>
      </c>
      <c r="J578" s="104" t="s">
        <v>718</v>
      </c>
      <c r="K578" s="187" t="s">
        <v>719</v>
      </c>
      <c r="L578" s="61"/>
      <c r="M578" s="88"/>
      <c r="N578" s="99" t="s">
        <v>124</v>
      </c>
      <c r="O578" s="88"/>
      <c r="P578" s="105"/>
      <c r="Q578" s="101" t="s">
        <v>124</v>
      </c>
      <c r="R578" s="103">
        <v>12</v>
      </c>
    </row>
    <row r="579" spans="1:18" ht="12.75" customHeight="1">
      <c r="A579" s="104" t="s">
        <v>786</v>
      </c>
      <c r="B579" s="169" t="s">
        <v>787</v>
      </c>
      <c r="C579" s="88">
        <v>35</v>
      </c>
      <c r="D579" s="88">
        <v>16</v>
      </c>
      <c r="E579" s="88">
        <v>29</v>
      </c>
      <c r="F579" s="88"/>
      <c r="G579" s="88"/>
      <c r="H579" s="60">
        <f t="shared" si="14"/>
        <v>80</v>
      </c>
      <c r="I579" s="90">
        <v>5</v>
      </c>
      <c r="J579" s="104" t="s">
        <v>722</v>
      </c>
      <c r="K579" s="187" t="s">
        <v>723</v>
      </c>
      <c r="L579" s="61"/>
      <c r="M579" s="88"/>
      <c r="N579" s="99" t="s">
        <v>117</v>
      </c>
      <c r="O579" s="88"/>
      <c r="P579" s="105"/>
      <c r="Q579" s="101" t="s">
        <v>117</v>
      </c>
      <c r="R579" s="103">
        <v>6</v>
      </c>
    </row>
    <row r="580" spans="1:18" ht="12.75" customHeight="1">
      <c r="A580" s="104" t="s">
        <v>788</v>
      </c>
      <c r="B580" s="169" t="s">
        <v>789</v>
      </c>
      <c r="C580" s="88">
        <v>23</v>
      </c>
      <c r="D580" s="88">
        <v>10</v>
      </c>
      <c r="E580" s="88">
        <v>9</v>
      </c>
      <c r="F580" s="88">
        <v>6</v>
      </c>
      <c r="G580" s="88"/>
      <c r="H580" s="60">
        <f t="shared" si="14"/>
        <v>48</v>
      </c>
      <c r="I580" s="90">
        <v>3</v>
      </c>
      <c r="J580" s="104" t="s">
        <v>726</v>
      </c>
      <c r="K580" s="187" t="s">
        <v>727</v>
      </c>
      <c r="L580" s="61"/>
      <c r="M580" s="88"/>
      <c r="N580" s="99" t="s">
        <v>117</v>
      </c>
      <c r="O580" s="88"/>
      <c r="P580" s="105"/>
      <c r="Q580" s="101" t="s">
        <v>117</v>
      </c>
      <c r="R580" s="103">
        <v>6</v>
      </c>
    </row>
    <row r="581" spans="1:18" ht="12.75" customHeight="1">
      <c r="A581" s="104" t="s">
        <v>790</v>
      </c>
      <c r="B581" s="169" t="s">
        <v>791</v>
      </c>
      <c r="C581" s="88">
        <v>18</v>
      </c>
      <c r="D581" s="88"/>
      <c r="E581" s="88">
        <v>27</v>
      </c>
      <c r="F581" s="88">
        <v>3</v>
      </c>
      <c r="G581" s="88"/>
      <c r="H581" s="60">
        <f t="shared" si="14"/>
        <v>48</v>
      </c>
      <c r="I581" s="90">
        <v>3</v>
      </c>
      <c r="J581" s="104" t="s">
        <v>792</v>
      </c>
      <c r="K581" s="187" t="s">
        <v>731</v>
      </c>
      <c r="L581" s="61"/>
      <c r="M581" s="88"/>
      <c r="N581" s="99" t="s">
        <v>793</v>
      </c>
      <c r="O581" s="88"/>
      <c r="P581" s="105"/>
      <c r="Q581" s="101" t="s">
        <v>793</v>
      </c>
      <c r="R581" s="103">
        <v>1</v>
      </c>
    </row>
    <row r="582" spans="1:18" ht="12.75" customHeight="1">
      <c r="A582" s="104" t="s">
        <v>794</v>
      </c>
      <c r="B582" s="169" t="s">
        <v>795</v>
      </c>
      <c r="C582" s="88">
        <v>18</v>
      </c>
      <c r="D582" s="88">
        <v>8</v>
      </c>
      <c r="E582" s="88">
        <v>14</v>
      </c>
      <c r="F582" s="88">
        <v>8</v>
      </c>
      <c r="G582" s="88"/>
      <c r="H582" s="60">
        <f t="shared" si="14"/>
        <v>48</v>
      </c>
      <c r="I582" s="90">
        <v>3</v>
      </c>
      <c r="J582" s="104"/>
      <c r="K582" s="187"/>
      <c r="L582" s="61"/>
      <c r="M582" s="88"/>
      <c r="N582" s="99"/>
      <c r="O582" s="88"/>
      <c r="P582" s="105"/>
      <c r="Q582" s="101"/>
      <c r="R582" s="103"/>
    </row>
    <row r="583" spans="1:18" ht="12.75" customHeight="1">
      <c r="A583" s="104" t="s">
        <v>796</v>
      </c>
      <c r="B583" s="169" t="s">
        <v>797</v>
      </c>
      <c r="C583" s="88">
        <v>16</v>
      </c>
      <c r="D583" s="88">
        <v>8</v>
      </c>
      <c r="E583" s="88">
        <v>8</v>
      </c>
      <c r="F583" s="88"/>
      <c r="G583" s="88"/>
      <c r="H583" s="60">
        <f t="shared" si="14"/>
        <v>32</v>
      </c>
      <c r="I583" s="90">
        <v>2</v>
      </c>
      <c r="J583" s="86"/>
      <c r="K583" s="187"/>
      <c r="L583" s="61"/>
      <c r="M583" s="88"/>
      <c r="N583" s="99"/>
      <c r="O583" s="88"/>
      <c r="P583" s="105"/>
      <c r="Q583" s="101"/>
      <c r="R583" s="103"/>
    </row>
    <row r="584" spans="1:18" ht="12.75" customHeight="1">
      <c r="A584" s="104" t="s">
        <v>798</v>
      </c>
      <c r="B584" s="169" t="s">
        <v>799</v>
      </c>
      <c r="C584" s="88">
        <v>12</v>
      </c>
      <c r="D584" s="88">
        <v>4</v>
      </c>
      <c r="E584" s="88"/>
      <c r="F584" s="88"/>
      <c r="G584" s="88"/>
      <c r="H584" s="60">
        <f t="shared" si="14"/>
        <v>16</v>
      </c>
      <c r="I584" s="90">
        <v>1</v>
      </c>
      <c r="J584" s="104"/>
      <c r="K584" s="107"/>
      <c r="L584" s="88"/>
      <c r="M584" s="61"/>
      <c r="N584" s="88"/>
      <c r="O584" s="61"/>
      <c r="P584" s="101"/>
      <c r="Q584" s="61"/>
      <c r="R584" s="90"/>
    </row>
    <row r="585" spans="1:18" ht="12.75" customHeight="1">
      <c r="A585" s="104" t="s">
        <v>800</v>
      </c>
      <c r="B585" s="98" t="s">
        <v>801</v>
      </c>
      <c r="C585" s="88">
        <v>16</v>
      </c>
      <c r="D585" s="88"/>
      <c r="E585" s="88"/>
      <c r="F585" s="88"/>
      <c r="G585" s="88"/>
      <c r="H585" s="88">
        <f t="shared" si="14"/>
        <v>16</v>
      </c>
      <c r="I585" s="90">
        <v>1</v>
      </c>
      <c r="J585" s="296" t="s">
        <v>1224</v>
      </c>
      <c r="K585" s="297"/>
      <c r="L585" s="297"/>
      <c r="M585" s="297"/>
      <c r="N585" s="297"/>
      <c r="O585" s="297"/>
      <c r="P585" s="297"/>
      <c r="Q585" s="297"/>
      <c r="R585" s="298"/>
    </row>
    <row r="586" spans="1:18" ht="12.75" customHeight="1">
      <c r="A586" s="275" t="s">
        <v>14</v>
      </c>
      <c r="B586" s="276"/>
      <c r="C586" s="47">
        <f>SUM(C577:C585)</f>
        <v>248</v>
      </c>
      <c r="D586" s="47">
        <f>SUM(D577:D585)</f>
        <v>72</v>
      </c>
      <c r="E586" s="47">
        <f>SUM(E577:E585)</f>
        <v>171</v>
      </c>
      <c r="F586" s="47">
        <f>SUM(F577:F585)</f>
        <v>37</v>
      </c>
      <c r="G586" s="47"/>
      <c r="H586" s="47">
        <f>SUM(H577:H585)</f>
        <v>528</v>
      </c>
      <c r="I586" s="174">
        <f>SUM(I577:I585)</f>
        <v>33</v>
      </c>
      <c r="J586" s="275" t="s">
        <v>14</v>
      </c>
      <c r="K586" s="276"/>
      <c r="L586" s="47"/>
      <c r="M586" s="47"/>
      <c r="N586" s="47" t="s">
        <v>802</v>
      </c>
      <c r="O586" s="47"/>
      <c r="P586" s="47"/>
      <c r="Q586" s="47" t="s">
        <v>802</v>
      </c>
      <c r="R586" s="174">
        <f>SUM(R575:R585)</f>
        <v>37</v>
      </c>
    </row>
    <row r="587" spans="1:18" ht="12.75" customHeight="1">
      <c r="A587" s="275" t="s">
        <v>15</v>
      </c>
      <c r="B587" s="276"/>
      <c r="C587" s="275">
        <f>SUM(C586:E586)</f>
        <v>491</v>
      </c>
      <c r="D587" s="287"/>
      <c r="E587" s="276"/>
      <c r="F587" s="47">
        <f>SUM(F577:F585)</f>
        <v>37</v>
      </c>
      <c r="G587" s="51"/>
      <c r="H587" s="47">
        <f>SUM(C587:G587)</f>
        <v>528</v>
      </c>
      <c r="I587" s="48">
        <f>SUM(I577:I585)</f>
        <v>33</v>
      </c>
      <c r="J587" s="277" t="s">
        <v>15</v>
      </c>
      <c r="K587" s="279"/>
      <c r="L587" s="275" t="s">
        <v>247</v>
      </c>
      <c r="M587" s="287"/>
      <c r="N587" s="276"/>
      <c r="O587" s="47"/>
      <c r="P587" s="47"/>
      <c r="Q587" s="47" t="s">
        <v>802</v>
      </c>
      <c r="R587" s="48">
        <f>SUM(R575:R585)</f>
        <v>37</v>
      </c>
    </row>
    <row r="588" spans="1:18" ht="12.75" customHeight="1">
      <c r="A588" s="339" t="s">
        <v>363</v>
      </c>
      <c r="B588" s="340"/>
      <c r="C588" s="340"/>
      <c r="D588" s="58"/>
      <c r="E588" s="58"/>
      <c r="F588" s="58"/>
      <c r="G588" s="220"/>
      <c r="H588" s="47">
        <f>H587+16*D588</f>
        <v>528</v>
      </c>
      <c r="I588" s="48">
        <f>I587+D588</f>
        <v>33</v>
      </c>
      <c r="J588" s="311" t="s">
        <v>363</v>
      </c>
      <c r="K588" s="312"/>
      <c r="L588" s="312"/>
      <c r="M588" s="65"/>
      <c r="N588" s="65"/>
      <c r="O588" s="65"/>
      <c r="P588" s="234"/>
      <c r="Q588" s="47" t="s">
        <v>802</v>
      </c>
      <c r="R588" s="48">
        <f>SUM(R587)</f>
        <v>37</v>
      </c>
    </row>
    <row r="589" spans="1:18" ht="12.75" customHeight="1">
      <c r="A589" s="277" t="s">
        <v>111</v>
      </c>
      <c r="B589" s="278"/>
      <c r="C589" s="278"/>
      <c r="D589" s="278"/>
      <c r="E589" s="278"/>
      <c r="F589" s="278"/>
      <c r="G589" s="278"/>
      <c r="H589" s="278"/>
      <c r="I589" s="279"/>
      <c r="J589" s="277" t="s">
        <v>95</v>
      </c>
      <c r="K589" s="278"/>
      <c r="L589" s="278"/>
      <c r="M589" s="278"/>
      <c r="N589" s="278"/>
      <c r="O589" s="278"/>
      <c r="P589" s="278"/>
      <c r="Q589" s="278"/>
      <c r="R589" s="279"/>
    </row>
    <row r="590" spans="1:18" ht="12.75" customHeight="1">
      <c r="A590" s="280" t="s">
        <v>138</v>
      </c>
      <c r="B590" s="281"/>
      <c r="C590" s="281"/>
      <c r="D590" s="281"/>
      <c r="E590" s="281"/>
      <c r="F590" s="281"/>
      <c r="G590" s="281"/>
      <c r="H590" s="281"/>
      <c r="I590" s="282"/>
      <c r="J590" s="280" t="s">
        <v>138</v>
      </c>
      <c r="K590" s="281"/>
      <c r="L590" s="281"/>
      <c r="M590" s="281"/>
      <c r="N590" s="281"/>
      <c r="O590" s="281"/>
      <c r="P590" s="281"/>
      <c r="Q590" s="281"/>
      <c r="R590" s="282"/>
    </row>
    <row r="591" spans="1:18" ht="12.75" customHeight="1">
      <c r="A591" s="308" t="s">
        <v>803</v>
      </c>
      <c r="B591" s="309"/>
      <c r="C591" s="309"/>
      <c r="D591" s="309"/>
      <c r="E591" s="309"/>
      <c r="F591" s="309"/>
      <c r="G591" s="309"/>
      <c r="H591" s="309"/>
      <c r="I591" s="310"/>
      <c r="J591" s="308" t="s">
        <v>804</v>
      </c>
      <c r="K591" s="309"/>
      <c r="L591" s="309"/>
      <c r="M591" s="309"/>
      <c r="N591" s="309"/>
      <c r="O591" s="309"/>
      <c r="P591" s="309"/>
      <c r="Q591" s="309"/>
      <c r="R591" s="310"/>
    </row>
    <row r="592" spans="1:18" ht="12.75" customHeight="1">
      <c r="A592" s="275" t="s">
        <v>854</v>
      </c>
      <c r="B592" s="287"/>
      <c r="C592" s="287"/>
      <c r="D592" s="287"/>
      <c r="E592" s="287"/>
      <c r="F592" s="287"/>
      <c r="G592" s="287"/>
      <c r="H592" s="287"/>
      <c r="I592" s="276"/>
      <c r="J592" s="275" t="s">
        <v>860</v>
      </c>
      <c r="K592" s="287"/>
      <c r="L592" s="287"/>
      <c r="M592" s="287"/>
      <c r="N592" s="287"/>
      <c r="O592" s="287"/>
      <c r="P592" s="287"/>
      <c r="Q592" s="287"/>
      <c r="R592" s="276"/>
    </row>
    <row r="593" spans="1:18" ht="12.75" customHeight="1">
      <c r="A593" s="290" t="s">
        <v>18</v>
      </c>
      <c r="B593" s="292" t="s">
        <v>19</v>
      </c>
      <c r="C593" s="283" t="s">
        <v>20</v>
      </c>
      <c r="D593" s="283"/>
      <c r="E593" s="283"/>
      <c r="F593" s="294" t="s">
        <v>21</v>
      </c>
      <c r="G593" s="294" t="s">
        <v>22</v>
      </c>
      <c r="H593" s="305" t="s">
        <v>23</v>
      </c>
      <c r="I593" s="288" t="s">
        <v>24</v>
      </c>
      <c r="J593" s="290" t="s">
        <v>18</v>
      </c>
      <c r="K593" s="292" t="s">
        <v>19</v>
      </c>
      <c r="L593" s="283" t="s">
        <v>20</v>
      </c>
      <c r="M593" s="283"/>
      <c r="N593" s="283"/>
      <c r="O593" s="294" t="s">
        <v>21</v>
      </c>
      <c r="P593" s="294" t="s">
        <v>22</v>
      </c>
      <c r="Q593" s="305" t="s">
        <v>23</v>
      </c>
      <c r="R593" s="288" t="s">
        <v>24</v>
      </c>
    </row>
    <row r="594" spans="1:18" ht="24" customHeight="1">
      <c r="A594" s="291"/>
      <c r="B594" s="293"/>
      <c r="C594" s="51" t="s">
        <v>25</v>
      </c>
      <c r="D594" s="51" t="s">
        <v>26</v>
      </c>
      <c r="E594" s="51" t="s">
        <v>28</v>
      </c>
      <c r="F594" s="295"/>
      <c r="G594" s="295"/>
      <c r="H594" s="306"/>
      <c r="I594" s="289"/>
      <c r="J594" s="291"/>
      <c r="K594" s="293"/>
      <c r="L594" s="51" t="s">
        <v>25</v>
      </c>
      <c r="M594" s="51" t="s">
        <v>26</v>
      </c>
      <c r="N594" s="51" t="s">
        <v>33</v>
      </c>
      <c r="O594" s="295"/>
      <c r="P594" s="295"/>
      <c r="Q594" s="306"/>
      <c r="R594" s="289"/>
    </row>
    <row r="595" spans="1:18" ht="12.75" customHeight="1">
      <c r="A595" s="104" t="s">
        <v>805</v>
      </c>
      <c r="B595" s="98" t="s">
        <v>592</v>
      </c>
      <c r="C595" s="88">
        <v>30</v>
      </c>
      <c r="D595" s="88"/>
      <c r="E595" s="88"/>
      <c r="F595" s="88">
        <v>2</v>
      </c>
      <c r="G595" s="88"/>
      <c r="H595" s="88">
        <v>32</v>
      </c>
      <c r="I595" s="90">
        <v>2</v>
      </c>
      <c r="J595" s="88">
        <v>1003761</v>
      </c>
      <c r="K595" s="169" t="s">
        <v>806</v>
      </c>
      <c r="L595" s="62"/>
      <c r="M595" s="62">
        <v>16</v>
      </c>
      <c r="N595" s="62"/>
      <c r="O595" s="62"/>
      <c r="P595" s="62"/>
      <c r="Q595" s="62">
        <v>16</v>
      </c>
      <c r="R595" s="162">
        <v>1</v>
      </c>
    </row>
    <row r="596" spans="1:18" ht="12.75" customHeight="1">
      <c r="A596" s="104" t="s">
        <v>807</v>
      </c>
      <c r="B596" s="98" t="s">
        <v>29</v>
      </c>
      <c r="C596" s="88">
        <v>30</v>
      </c>
      <c r="D596" s="88"/>
      <c r="E596" s="88"/>
      <c r="F596" s="88">
        <v>2</v>
      </c>
      <c r="G596" s="88"/>
      <c r="H596" s="88">
        <v>32</v>
      </c>
      <c r="I596" s="90">
        <v>2</v>
      </c>
      <c r="J596" s="104" t="s">
        <v>808</v>
      </c>
      <c r="K596" s="169" t="s">
        <v>809</v>
      </c>
      <c r="L596" s="88"/>
      <c r="M596" s="88">
        <v>16</v>
      </c>
      <c r="N596" s="88"/>
      <c r="O596" s="88"/>
      <c r="P596" s="88"/>
      <c r="Q596" s="88">
        <v>16</v>
      </c>
      <c r="R596" s="162">
        <v>1</v>
      </c>
    </row>
    <row r="597" spans="1:18" ht="12.75" customHeight="1">
      <c r="A597" s="86" t="s">
        <v>810</v>
      </c>
      <c r="B597" s="98" t="s">
        <v>30</v>
      </c>
      <c r="C597" s="88">
        <v>30</v>
      </c>
      <c r="D597" s="88"/>
      <c r="E597" s="88"/>
      <c r="F597" s="88">
        <v>2</v>
      </c>
      <c r="G597" s="88"/>
      <c r="H597" s="88">
        <v>32</v>
      </c>
      <c r="I597" s="90">
        <v>2</v>
      </c>
      <c r="J597" s="88">
        <v>1303317</v>
      </c>
      <c r="K597" s="235" t="s">
        <v>831</v>
      </c>
      <c r="L597" s="88"/>
      <c r="M597" s="88"/>
      <c r="N597" s="88" t="s">
        <v>121</v>
      </c>
      <c r="O597" s="88"/>
      <c r="P597" s="101"/>
      <c r="Q597" s="88" t="s">
        <v>121</v>
      </c>
      <c r="R597" s="162">
        <v>16</v>
      </c>
    </row>
    <row r="598" spans="1:18" ht="12.75" customHeight="1">
      <c r="A598" s="104" t="s">
        <v>811</v>
      </c>
      <c r="B598" s="107" t="s">
        <v>189</v>
      </c>
      <c r="C598" s="88">
        <v>20</v>
      </c>
      <c r="D598" s="61"/>
      <c r="E598" s="88"/>
      <c r="F598" s="61">
        <v>4</v>
      </c>
      <c r="G598" s="101"/>
      <c r="H598" s="61">
        <v>24</v>
      </c>
      <c r="I598" s="90">
        <v>1.5</v>
      </c>
      <c r="J598" s="88">
        <v>1303322</v>
      </c>
      <c r="K598" s="98" t="s">
        <v>832</v>
      </c>
      <c r="L598" s="88"/>
      <c r="M598" s="88"/>
      <c r="N598" s="88" t="s">
        <v>121</v>
      </c>
      <c r="O598" s="88"/>
      <c r="P598" s="101"/>
      <c r="Q598" s="88" t="s">
        <v>121</v>
      </c>
      <c r="R598" s="162">
        <v>16</v>
      </c>
    </row>
    <row r="599" spans="1:18" ht="12.75" customHeight="1">
      <c r="A599" s="104" t="s">
        <v>1143</v>
      </c>
      <c r="B599" s="107" t="s">
        <v>104</v>
      </c>
      <c r="C599" s="88">
        <v>24</v>
      </c>
      <c r="D599" s="61"/>
      <c r="E599" s="88"/>
      <c r="F599" s="61"/>
      <c r="G599" s="101"/>
      <c r="H599" s="61">
        <v>24</v>
      </c>
      <c r="I599" s="90">
        <v>1.5</v>
      </c>
      <c r="J599" s="88">
        <v>1303332</v>
      </c>
      <c r="K599" s="98" t="s">
        <v>833</v>
      </c>
      <c r="L599" s="88"/>
      <c r="M599" s="88"/>
      <c r="N599" s="88" t="s">
        <v>119</v>
      </c>
      <c r="O599" s="88"/>
      <c r="P599" s="101"/>
      <c r="Q599" s="88" t="s">
        <v>119</v>
      </c>
      <c r="R599" s="162">
        <v>8</v>
      </c>
    </row>
    <row r="600" spans="1:18" ht="12.75" customHeight="1">
      <c r="A600" s="104" t="s">
        <v>812</v>
      </c>
      <c r="B600" s="107" t="s">
        <v>813</v>
      </c>
      <c r="C600" s="88">
        <v>20</v>
      </c>
      <c r="D600" s="61"/>
      <c r="E600" s="88"/>
      <c r="F600" s="61">
        <v>4</v>
      </c>
      <c r="G600" s="101"/>
      <c r="H600" s="61">
        <v>24</v>
      </c>
      <c r="I600" s="90">
        <v>1.5</v>
      </c>
      <c r="J600" s="88">
        <v>1303342</v>
      </c>
      <c r="K600" s="98" t="s">
        <v>834</v>
      </c>
      <c r="L600" s="88"/>
      <c r="M600" s="88"/>
      <c r="N600" s="88" t="s">
        <v>119</v>
      </c>
      <c r="O600" s="88"/>
      <c r="P600" s="101"/>
      <c r="Q600" s="88" t="s">
        <v>119</v>
      </c>
      <c r="R600" s="162">
        <v>8</v>
      </c>
    </row>
    <row r="601" spans="1:18" ht="12.75" customHeight="1">
      <c r="A601" s="86" t="s">
        <v>814</v>
      </c>
      <c r="B601" s="98" t="s">
        <v>815</v>
      </c>
      <c r="C601" s="88">
        <v>20</v>
      </c>
      <c r="D601" s="88"/>
      <c r="E601" s="88"/>
      <c r="F601" s="88">
        <v>4</v>
      </c>
      <c r="G601" s="88"/>
      <c r="H601" s="88">
        <v>24</v>
      </c>
      <c r="I601" s="90">
        <v>1.5</v>
      </c>
      <c r="J601" s="88">
        <v>1327391</v>
      </c>
      <c r="K601" s="98" t="s">
        <v>92</v>
      </c>
      <c r="L601" s="119"/>
      <c r="M601" s="119"/>
      <c r="N601" s="88" t="s">
        <v>116</v>
      </c>
      <c r="O601" s="119"/>
      <c r="P601" s="119"/>
      <c r="Q601" s="88" t="s">
        <v>116</v>
      </c>
      <c r="R601" s="162">
        <v>3</v>
      </c>
    </row>
    <row r="602" spans="1:18" ht="12.75" customHeight="1">
      <c r="A602" s="104" t="s">
        <v>816</v>
      </c>
      <c r="B602" s="107" t="s">
        <v>817</v>
      </c>
      <c r="C602" s="88">
        <v>56</v>
      </c>
      <c r="D602" s="61"/>
      <c r="E602" s="88">
        <v>8</v>
      </c>
      <c r="F602" s="61"/>
      <c r="G602" s="101"/>
      <c r="H602" s="61">
        <v>64</v>
      </c>
      <c r="I602" s="90">
        <v>4</v>
      </c>
      <c r="J602" s="88">
        <v>1327401</v>
      </c>
      <c r="K602" s="98" t="s">
        <v>93</v>
      </c>
      <c r="L602" s="88"/>
      <c r="M602" s="88"/>
      <c r="N602" s="88" t="s">
        <v>116</v>
      </c>
      <c r="O602" s="88"/>
      <c r="P602" s="101"/>
      <c r="Q602" s="88" t="s">
        <v>116</v>
      </c>
      <c r="R602" s="162">
        <v>3</v>
      </c>
    </row>
    <row r="603" spans="1:18" ht="12.75" customHeight="1">
      <c r="A603" s="104" t="s">
        <v>1144</v>
      </c>
      <c r="B603" s="98" t="s">
        <v>593</v>
      </c>
      <c r="C603" s="88">
        <v>16</v>
      </c>
      <c r="D603" s="88"/>
      <c r="E603" s="88"/>
      <c r="F603" s="88"/>
      <c r="G603" s="88"/>
      <c r="H603" s="88">
        <v>16</v>
      </c>
      <c r="I603" s="90">
        <v>1</v>
      </c>
      <c r="J603" s="88">
        <v>1304111</v>
      </c>
      <c r="K603" s="98" t="s">
        <v>818</v>
      </c>
      <c r="L603" s="88"/>
      <c r="M603" s="160"/>
      <c r="N603" s="88" t="s">
        <v>115</v>
      </c>
      <c r="O603" s="88"/>
      <c r="P603" s="101"/>
      <c r="Q603" s="88" t="s">
        <v>115</v>
      </c>
      <c r="R603" s="162">
        <v>2</v>
      </c>
    </row>
    <row r="604" spans="1:18" ht="12.75" customHeight="1">
      <c r="A604" s="86" t="s">
        <v>819</v>
      </c>
      <c r="B604" s="98" t="s">
        <v>820</v>
      </c>
      <c r="C604" s="88"/>
      <c r="D604" s="88">
        <v>30</v>
      </c>
      <c r="E604" s="88"/>
      <c r="F604" s="88">
        <v>50</v>
      </c>
      <c r="G604" s="88"/>
      <c r="H604" s="88">
        <v>80</v>
      </c>
      <c r="I604" s="90">
        <v>5</v>
      </c>
      <c r="J604" s="88">
        <v>1003812</v>
      </c>
      <c r="K604" s="98" t="s">
        <v>821</v>
      </c>
      <c r="L604" s="88"/>
      <c r="M604" s="88">
        <v>60</v>
      </c>
      <c r="N604" s="88"/>
      <c r="O604" s="88">
        <v>100</v>
      </c>
      <c r="P604" s="88"/>
      <c r="Q604" s="88">
        <v>160</v>
      </c>
      <c r="R604" s="162">
        <v>10</v>
      </c>
    </row>
    <row r="605" spans="1:18" ht="12.75" customHeight="1">
      <c r="A605" s="104" t="s">
        <v>613</v>
      </c>
      <c r="B605" s="98" t="s">
        <v>822</v>
      </c>
      <c r="C605" s="88"/>
      <c r="D605" s="88"/>
      <c r="E605" s="88" t="s">
        <v>115</v>
      </c>
      <c r="F605" s="88"/>
      <c r="G605" s="88"/>
      <c r="H605" s="88" t="s">
        <v>115</v>
      </c>
      <c r="I605" s="90">
        <v>2</v>
      </c>
      <c r="J605" s="104"/>
      <c r="K605" s="98"/>
      <c r="L605" s="88"/>
      <c r="M605" s="88"/>
      <c r="N605" s="88"/>
      <c r="O605" s="88"/>
      <c r="P605" s="88"/>
      <c r="Q605" s="88"/>
      <c r="R605" s="90"/>
    </row>
    <row r="606" spans="1:18" ht="12.75" customHeight="1">
      <c r="A606" s="104" t="s">
        <v>618</v>
      </c>
      <c r="B606" s="98" t="s">
        <v>619</v>
      </c>
      <c r="C606" s="88"/>
      <c r="D606" s="88"/>
      <c r="E606" s="88" t="s">
        <v>115</v>
      </c>
      <c r="F606" s="88"/>
      <c r="G606" s="88"/>
      <c r="H606" s="88" t="s">
        <v>115</v>
      </c>
      <c r="I606" s="90">
        <v>2</v>
      </c>
      <c r="J606" s="313" t="s">
        <v>866</v>
      </c>
      <c r="K606" s="314"/>
      <c r="L606" s="314"/>
      <c r="M606" s="314"/>
      <c r="N606" s="314"/>
      <c r="O606" s="314"/>
      <c r="P606" s="314"/>
      <c r="Q606" s="314"/>
      <c r="R606" s="315"/>
    </row>
    <row r="607" spans="1:18" ht="12.75" customHeight="1">
      <c r="A607" s="104" t="s">
        <v>622</v>
      </c>
      <c r="B607" s="98" t="s">
        <v>623</v>
      </c>
      <c r="C607" s="88"/>
      <c r="D607" s="88"/>
      <c r="E607" s="88" t="s">
        <v>115</v>
      </c>
      <c r="F607" s="88"/>
      <c r="G607" s="88"/>
      <c r="H607" s="88" t="s">
        <v>115</v>
      </c>
      <c r="I607" s="90">
        <v>2</v>
      </c>
      <c r="J607" s="296"/>
      <c r="K607" s="297"/>
      <c r="L607" s="297"/>
      <c r="M607" s="297"/>
      <c r="N607" s="297"/>
      <c r="O607" s="297"/>
      <c r="P607" s="297"/>
      <c r="Q607" s="297"/>
      <c r="R607" s="298"/>
    </row>
    <row r="608" spans="1:18" ht="12.75" customHeight="1">
      <c r="A608" s="275" t="s">
        <v>14</v>
      </c>
      <c r="B608" s="276"/>
      <c r="C608" s="156">
        <f>SUM(C595:C607)</f>
        <v>246</v>
      </c>
      <c r="D608" s="156">
        <f>SUM(D595:D607)</f>
        <v>30</v>
      </c>
      <c r="E608" s="68" t="s">
        <v>823</v>
      </c>
      <c r="F608" s="156">
        <f>SUM(F595:F607)</f>
        <v>68</v>
      </c>
      <c r="G608" s="156"/>
      <c r="H608" s="68" t="s">
        <v>824</v>
      </c>
      <c r="I608" s="70">
        <f>SUM(I595:I607)</f>
        <v>28</v>
      </c>
      <c r="J608" s="275" t="s">
        <v>14</v>
      </c>
      <c r="K608" s="276"/>
      <c r="L608" s="156"/>
      <c r="M608" s="156">
        <f>SUM(M595:M606)</f>
        <v>92</v>
      </c>
      <c r="N608" s="156" t="s">
        <v>131</v>
      </c>
      <c r="O608" s="156">
        <v>100</v>
      </c>
      <c r="P608" s="156"/>
      <c r="Q608" s="68" t="s">
        <v>825</v>
      </c>
      <c r="R608" s="236">
        <f>SUM(R595:R606)</f>
        <v>68</v>
      </c>
    </row>
    <row r="609" spans="1:18" ht="12.75" customHeight="1">
      <c r="A609" s="277" t="s">
        <v>15</v>
      </c>
      <c r="B609" s="279"/>
      <c r="C609" s="275" t="s">
        <v>826</v>
      </c>
      <c r="D609" s="287"/>
      <c r="E609" s="276"/>
      <c r="F609" s="156">
        <f>SUM(F595:F607)</f>
        <v>68</v>
      </c>
      <c r="G609" s="156"/>
      <c r="H609" s="68" t="s">
        <v>824</v>
      </c>
      <c r="I609" s="70">
        <f>SUM(I595:I607)</f>
        <v>28</v>
      </c>
      <c r="J609" s="275" t="s">
        <v>15</v>
      </c>
      <c r="K609" s="276"/>
      <c r="L609" s="275" t="s">
        <v>827</v>
      </c>
      <c r="M609" s="287"/>
      <c r="N609" s="276"/>
      <c r="O609" s="156">
        <v>100</v>
      </c>
      <c r="P609" s="47"/>
      <c r="Q609" s="68" t="s">
        <v>825</v>
      </c>
      <c r="R609" s="236">
        <f>SUM(R595:R606)</f>
        <v>68</v>
      </c>
    </row>
    <row r="610" spans="1:18" ht="12.75" customHeight="1">
      <c r="A610" s="311" t="s">
        <v>8</v>
      </c>
      <c r="B610" s="312"/>
      <c r="C610" s="312"/>
      <c r="D610" s="307">
        <v>1</v>
      </c>
      <c r="E610" s="255"/>
      <c r="F610" s="65"/>
      <c r="G610" s="234"/>
      <c r="H610" s="123" t="s">
        <v>1225</v>
      </c>
      <c r="I610" s="48">
        <f>I609+D610</f>
        <v>29</v>
      </c>
      <c r="J610" s="311" t="s">
        <v>363</v>
      </c>
      <c r="K610" s="312"/>
      <c r="L610" s="309"/>
      <c r="M610" s="309"/>
      <c r="N610" s="309"/>
      <c r="O610" s="65"/>
      <c r="P610" s="234"/>
      <c r="Q610" s="47"/>
      <c r="R610" s="236">
        <f>R609+M610</f>
        <v>68</v>
      </c>
    </row>
    <row r="611" spans="1:18" ht="13.5" customHeight="1">
      <c r="A611" s="277" t="s">
        <v>1158</v>
      </c>
      <c r="B611" s="278"/>
      <c r="C611" s="278"/>
      <c r="D611" s="278"/>
      <c r="E611" s="278"/>
      <c r="F611" s="278"/>
      <c r="G611" s="278"/>
      <c r="H611" s="278"/>
      <c r="I611" s="278"/>
      <c r="J611" s="278"/>
      <c r="K611" s="278"/>
      <c r="L611" s="278"/>
      <c r="M611" s="278"/>
      <c r="N611" s="278"/>
      <c r="O611" s="278"/>
      <c r="P611" s="278"/>
      <c r="Q611" s="278"/>
      <c r="R611" s="279"/>
    </row>
    <row r="612" spans="1:18" ht="13.5" customHeight="1">
      <c r="A612" s="280" t="s">
        <v>138</v>
      </c>
      <c r="B612" s="281"/>
      <c r="C612" s="281"/>
      <c r="D612" s="281"/>
      <c r="E612" s="281"/>
      <c r="F612" s="281"/>
      <c r="G612" s="281"/>
      <c r="H612" s="281"/>
      <c r="I612" s="281"/>
      <c r="J612" s="281"/>
      <c r="K612" s="281"/>
      <c r="L612" s="281"/>
      <c r="M612" s="281"/>
      <c r="N612" s="281"/>
      <c r="O612" s="281"/>
      <c r="P612" s="281"/>
      <c r="Q612" s="281"/>
      <c r="R612" s="282"/>
    </row>
    <row r="613" spans="1:18" ht="13.5" customHeight="1">
      <c r="A613" s="280" t="s">
        <v>1159</v>
      </c>
      <c r="B613" s="281"/>
      <c r="C613" s="281"/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1"/>
      <c r="Q613" s="281"/>
      <c r="R613" s="282"/>
    </row>
    <row r="614" spans="1:18" ht="13.5" customHeight="1">
      <c r="A614" s="283" t="s">
        <v>1160</v>
      </c>
      <c r="B614" s="283"/>
      <c r="C614" s="283"/>
      <c r="D614" s="283"/>
      <c r="E614" s="283"/>
      <c r="F614" s="283"/>
      <c r="G614" s="283"/>
      <c r="H614" s="283"/>
      <c r="I614" s="283"/>
      <c r="J614" s="283"/>
      <c r="K614" s="283"/>
      <c r="L614" s="283"/>
      <c r="M614" s="283"/>
      <c r="N614" s="283"/>
      <c r="O614" s="283"/>
      <c r="P614" s="283"/>
      <c r="Q614" s="283"/>
      <c r="R614" s="283"/>
    </row>
    <row r="615" spans="1:18" ht="13.5" customHeight="1">
      <c r="A615" s="290" t="s">
        <v>1161</v>
      </c>
      <c r="B615" s="292" t="s">
        <v>1162</v>
      </c>
      <c r="C615" s="283" t="s">
        <v>1163</v>
      </c>
      <c r="D615" s="283"/>
      <c r="E615" s="283"/>
      <c r="F615" s="294" t="s">
        <v>1164</v>
      </c>
      <c r="G615" s="294" t="s">
        <v>1165</v>
      </c>
      <c r="H615" s="305" t="s">
        <v>1166</v>
      </c>
      <c r="I615" s="288" t="s">
        <v>1167</v>
      </c>
      <c r="J615" s="290" t="s">
        <v>1168</v>
      </c>
      <c r="K615" s="292" t="s">
        <v>1169</v>
      </c>
      <c r="L615" s="283" t="s">
        <v>1163</v>
      </c>
      <c r="M615" s="283"/>
      <c r="N615" s="283"/>
      <c r="O615" s="294" t="s">
        <v>1164</v>
      </c>
      <c r="P615" s="294" t="s">
        <v>1165</v>
      </c>
      <c r="Q615" s="305" t="s">
        <v>1166</v>
      </c>
      <c r="R615" s="288" t="s">
        <v>1167</v>
      </c>
    </row>
    <row r="616" spans="1:18" ht="21" customHeight="1">
      <c r="A616" s="291"/>
      <c r="B616" s="293"/>
      <c r="C616" s="51" t="s">
        <v>1170</v>
      </c>
      <c r="D616" s="51" t="s">
        <v>1171</v>
      </c>
      <c r="E616" s="51" t="s">
        <v>1172</v>
      </c>
      <c r="F616" s="295"/>
      <c r="G616" s="295"/>
      <c r="H616" s="306"/>
      <c r="I616" s="289"/>
      <c r="J616" s="291"/>
      <c r="K616" s="293"/>
      <c r="L616" s="51" t="s">
        <v>1170</v>
      </c>
      <c r="M616" s="51" t="s">
        <v>1171</v>
      </c>
      <c r="N616" s="51" t="s">
        <v>1172</v>
      </c>
      <c r="O616" s="295"/>
      <c r="P616" s="295"/>
      <c r="Q616" s="306"/>
      <c r="R616" s="289"/>
    </row>
    <row r="617" spans="1:18" ht="13.5" customHeight="1">
      <c r="A617" s="156">
        <v>1303781</v>
      </c>
      <c r="B617" s="230" t="s">
        <v>1173</v>
      </c>
      <c r="C617" s="59"/>
      <c r="D617" s="59"/>
      <c r="E617" s="59" t="s">
        <v>125</v>
      </c>
      <c r="F617" s="59"/>
      <c r="G617" s="59"/>
      <c r="H617" s="59" t="s">
        <v>125</v>
      </c>
      <c r="I617" s="237">
        <v>40</v>
      </c>
      <c r="J617" s="67" t="s">
        <v>1174</v>
      </c>
      <c r="K617" s="238" t="s">
        <v>1175</v>
      </c>
      <c r="L617" s="156"/>
      <c r="M617" s="156"/>
      <c r="N617" s="156" t="s">
        <v>132</v>
      </c>
      <c r="O617" s="156"/>
      <c r="P617" s="156"/>
      <c r="Q617" s="156" t="s">
        <v>132</v>
      </c>
      <c r="R617" s="237">
        <v>20</v>
      </c>
    </row>
    <row r="618" spans="1:18" ht="13.5" customHeight="1">
      <c r="A618" s="296" t="s">
        <v>1226</v>
      </c>
      <c r="B618" s="297"/>
      <c r="C618" s="297"/>
      <c r="D618" s="297"/>
      <c r="E618" s="297"/>
      <c r="F618" s="297"/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8"/>
    </row>
    <row r="619" spans="1:18" ht="13.5" customHeight="1">
      <c r="A619" s="275" t="s">
        <v>1176</v>
      </c>
      <c r="B619" s="287"/>
      <c r="C619" s="287"/>
      <c r="D619" s="287"/>
      <c r="E619" s="287"/>
      <c r="F619" s="287"/>
      <c r="G619" s="287"/>
      <c r="H619" s="287"/>
      <c r="I619" s="276"/>
      <c r="J619" s="275"/>
      <c r="K619" s="276"/>
      <c r="L619" s="144"/>
      <c r="M619" s="144"/>
      <c r="N619" s="47" t="s">
        <v>133</v>
      </c>
      <c r="O619" s="144"/>
      <c r="P619" s="144"/>
      <c r="Q619" s="47" t="s">
        <v>133</v>
      </c>
      <c r="R619" s="236">
        <v>60</v>
      </c>
    </row>
    <row r="620" spans="1:18" ht="13.5" customHeight="1">
      <c r="A620" s="283" t="s">
        <v>1177</v>
      </c>
      <c r="B620" s="283"/>
      <c r="C620" s="283"/>
      <c r="D620" s="283"/>
      <c r="E620" s="283"/>
      <c r="F620" s="283"/>
      <c r="G620" s="283"/>
      <c r="H620" s="283"/>
      <c r="I620" s="283"/>
      <c r="J620" s="284"/>
      <c r="K620" s="285"/>
      <c r="L620" s="285"/>
      <c r="M620" s="286"/>
      <c r="N620" s="275"/>
      <c r="O620" s="287"/>
      <c r="P620" s="276"/>
      <c r="Q620" s="47"/>
      <c r="R620" s="236">
        <v>60</v>
      </c>
    </row>
  </sheetData>
  <sheetProtection/>
  <mergeCells count="859">
    <mergeCell ref="A236:C236"/>
    <mergeCell ref="D236:E236"/>
    <mergeCell ref="J236:L236"/>
    <mergeCell ref="M236:N236"/>
    <mergeCell ref="K125:K126"/>
    <mergeCell ref="I125:I126"/>
    <mergeCell ref="A125:A126"/>
    <mergeCell ref="B125:B126"/>
    <mergeCell ref="B227:B228"/>
    <mergeCell ref="A140:B140"/>
    <mergeCell ref="J545:R546"/>
    <mergeCell ref="A497:B497"/>
    <mergeCell ref="C497:E497"/>
    <mergeCell ref="J497:K497"/>
    <mergeCell ref="A500:I500"/>
    <mergeCell ref="J121:R121"/>
    <mergeCell ref="J122:R122"/>
    <mergeCell ref="J123:R123"/>
    <mergeCell ref="J124:R124"/>
    <mergeCell ref="O125:O126"/>
    <mergeCell ref="P125:P126"/>
    <mergeCell ref="Q125:Q126"/>
    <mergeCell ref="R125:R126"/>
    <mergeCell ref="L125:N125"/>
    <mergeCell ref="J125:J126"/>
    <mergeCell ref="A2:R2"/>
    <mergeCell ref="A4:I4"/>
    <mergeCell ref="J4:R4"/>
    <mergeCell ref="A5:I5"/>
    <mergeCell ref="J5:R5"/>
    <mergeCell ref="A6:I6"/>
    <mergeCell ref="L8:N8"/>
    <mergeCell ref="J6:R6"/>
    <mergeCell ref="A7:I7"/>
    <mergeCell ref="J7:R7"/>
    <mergeCell ref="A8:A9"/>
    <mergeCell ref="K30:K31"/>
    <mergeCell ref="L30:N30"/>
    <mergeCell ref="O30:O31"/>
    <mergeCell ref="P30:P31"/>
    <mergeCell ref="C8:E8"/>
    <mergeCell ref="F8:F9"/>
    <mergeCell ref="G8:G9"/>
    <mergeCell ref="H8:H9"/>
    <mergeCell ref="B8:B9"/>
    <mergeCell ref="Q8:Q9"/>
    <mergeCell ref="R8:R9"/>
    <mergeCell ref="I8:I9"/>
    <mergeCell ref="J8:J9"/>
    <mergeCell ref="K8:K9"/>
    <mergeCell ref="O8:O9"/>
    <mergeCell ref="P8:P9"/>
    <mergeCell ref="A23:B23"/>
    <mergeCell ref="J23:K23"/>
    <mergeCell ref="A24:B24"/>
    <mergeCell ref="C24:E24"/>
    <mergeCell ref="J24:K24"/>
    <mergeCell ref="L24:N24"/>
    <mergeCell ref="A25:C25"/>
    <mergeCell ref="D25:E25"/>
    <mergeCell ref="J25:L25"/>
    <mergeCell ref="M25:N25"/>
    <mergeCell ref="A26:I26"/>
    <mergeCell ref="J26:R26"/>
    <mergeCell ref="A27:I27"/>
    <mergeCell ref="J27:R27"/>
    <mergeCell ref="A28:I28"/>
    <mergeCell ref="J28:R28"/>
    <mergeCell ref="A29:I29"/>
    <mergeCell ref="J29:R29"/>
    <mergeCell ref="A30:A31"/>
    <mergeCell ref="B30:B31"/>
    <mergeCell ref="C30:E30"/>
    <mergeCell ref="F30:F31"/>
    <mergeCell ref="G30:G31"/>
    <mergeCell ref="H30:H31"/>
    <mergeCell ref="Q30:Q31"/>
    <mergeCell ref="R30:R31"/>
    <mergeCell ref="A46:B46"/>
    <mergeCell ref="J46:K46"/>
    <mergeCell ref="A47:B47"/>
    <mergeCell ref="C47:E47"/>
    <mergeCell ref="J47:K47"/>
    <mergeCell ref="L47:N47"/>
    <mergeCell ref="I30:I31"/>
    <mergeCell ref="J30:J31"/>
    <mergeCell ref="A48:C48"/>
    <mergeCell ref="D48:E48"/>
    <mergeCell ref="J48:L48"/>
    <mergeCell ref="M48:N48"/>
    <mergeCell ref="A51:I51"/>
    <mergeCell ref="J51:R51"/>
    <mergeCell ref="A52:I52"/>
    <mergeCell ref="J52:R52"/>
    <mergeCell ref="A53:I53"/>
    <mergeCell ref="J53:R53"/>
    <mergeCell ref="A54:I54"/>
    <mergeCell ref="J54:R54"/>
    <mergeCell ref="K55:K56"/>
    <mergeCell ref="L55:N55"/>
    <mergeCell ref="O55:O56"/>
    <mergeCell ref="P55:P56"/>
    <mergeCell ref="A55:A56"/>
    <mergeCell ref="B55:B56"/>
    <mergeCell ref="C55:E55"/>
    <mergeCell ref="F55:F56"/>
    <mergeCell ref="G55:G56"/>
    <mergeCell ref="H55:H56"/>
    <mergeCell ref="Q55:Q56"/>
    <mergeCell ref="R55:R56"/>
    <mergeCell ref="A70:B70"/>
    <mergeCell ref="J70:K70"/>
    <mergeCell ref="A71:B71"/>
    <mergeCell ref="C71:E71"/>
    <mergeCell ref="J71:K71"/>
    <mergeCell ref="L71:N71"/>
    <mergeCell ref="I55:I56"/>
    <mergeCell ref="J55:J56"/>
    <mergeCell ref="A72:C72"/>
    <mergeCell ref="D72:E72"/>
    <mergeCell ref="J72:L72"/>
    <mergeCell ref="M72:N72"/>
    <mergeCell ref="A73:I73"/>
    <mergeCell ref="J73:R73"/>
    <mergeCell ref="A74:I74"/>
    <mergeCell ref="J74:R74"/>
    <mergeCell ref="A75:I75"/>
    <mergeCell ref="J75:R75"/>
    <mergeCell ref="A76:I76"/>
    <mergeCell ref="J76:R76"/>
    <mergeCell ref="K77:K78"/>
    <mergeCell ref="L77:N77"/>
    <mergeCell ref="O77:O78"/>
    <mergeCell ref="P77:P78"/>
    <mergeCell ref="A77:A78"/>
    <mergeCell ref="B77:B78"/>
    <mergeCell ref="C77:E77"/>
    <mergeCell ref="F77:F78"/>
    <mergeCell ref="G77:G78"/>
    <mergeCell ref="H77:H78"/>
    <mergeCell ref="Q77:Q78"/>
    <mergeCell ref="R77:R78"/>
    <mergeCell ref="A92:B92"/>
    <mergeCell ref="J92:K92"/>
    <mergeCell ref="A93:B93"/>
    <mergeCell ref="C93:E93"/>
    <mergeCell ref="J93:K93"/>
    <mergeCell ref="L93:N93"/>
    <mergeCell ref="I77:I78"/>
    <mergeCell ref="J77:J78"/>
    <mergeCell ref="A94:C94"/>
    <mergeCell ref="D94:E94"/>
    <mergeCell ref="J94:L94"/>
    <mergeCell ref="M94:N94"/>
    <mergeCell ref="A98:I98"/>
    <mergeCell ref="J98:R98"/>
    <mergeCell ref="A99:I99"/>
    <mergeCell ref="J99:R99"/>
    <mergeCell ref="A100:I100"/>
    <mergeCell ref="J100:R100"/>
    <mergeCell ref="A101:I101"/>
    <mergeCell ref="J101:R101"/>
    <mergeCell ref="A102:A103"/>
    <mergeCell ref="B102:B103"/>
    <mergeCell ref="C102:E102"/>
    <mergeCell ref="F102:F103"/>
    <mergeCell ref="G102:G103"/>
    <mergeCell ref="H102:H103"/>
    <mergeCell ref="I102:I103"/>
    <mergeCell ref="J102:J103"/>
    <mergeCell ref="K102:K103"/>
    <mergeCell ref="L102:N102"/>
    <mergeCell ref="O102:O103"/>
    <mergeCell ref="P102:P103"/>
    <mergeCell ref="A123:I123"/>
    <mergeCell ref="A124:I124"/>
    <mergeCell ref="Q102:Q103"/>
    <mergeCell ref="R102:R103"/>
    <mergeCell ref="A118:B118"/>
    <mergeCell ref="J118:K118"/>
    <mergeCell ref="A119:B119"/>
    <mergeCell ref="C119:E119"/>
    <mergeCell ref="J119:K119"/>
    <mergeCell ref="L119:N119"/>
    <mergeCell ref="A120:C120"/>
    <mergeCell ref="D120:E120"/>
    <mergeCell ref="J120:L120"/>
    <mergeCell ref="M120:N120"/>
    <mergeCell ref="A121:I121"/>
    <mergeCell ref="C125:E125"/>
    <mergeCell ref="F125:F126"/>
    <mergeCell ref="G125:G126"/>
    <mergeCell ref="H125:H126"/>
    <mergeCell ref="A122:I122"/>
    <mergeCell ref="J140:K140"/>
    <mergeCell ref="Q149:Q150"/>
    <mergeCell ref="R149:R150"/>
    <mergeCell ref="A141:B141"/>
    <mergeCell ref="C141:E141"/>
    <mergeCell ref="J141:K141"/>
    <mergeCell ref="L141:N141"/>
    <mergeCell ref="A142:C142"/>
    <mergeCell ref="D142:E142"/>
    <mergeCell ref="J142:L142"/>
    <mergeCell ref="M142:N142"/>
    <mergeCell ref="A145:I145"/>
    <mergeCell ref="J145:R145"/>
    <mergeCell ref="A146:I146"/>
    <mergeCell ref="J146:R146"/>
    <mergeCell ref="A147:I147"/>
    <mergeCell ref="J147:R147"/>
    <mergeCell ref="A148:I148"/>
    <mergeCell ref="J148:R148"/>
    <mergeCell ref="K149:K150"/>
    <mergeCell ref="L149:N149"/>
    <mergeCell ref="O149:O150"/>
    <mergeCell ref="P149:P150"/>
    <mergeCell ref="A166:B166"/>
    <mergeCell ref="C166:E166"/>
    <mergeCell ref="J166:K166"/>
    <mergeCell ref="L166:N166"/>
    <mergeCell ref="I149:I150"/>
    <mergeCell ref="J149:J150"/>
    <mergeCell ref="G149:G150"/>
    <mergeCell ref="H149:H150"/>
    <mergeCell ref="A165:B165"/>
    <mergeCell ref="J165:K165"/>
    <mergeCell ref="Q172:Q173"/>
    <mergeCell ref="R172:R173"/>
    <mergeCell ref="A149:A150"/>
    <mergeCell ref="B149:B150"/>
    <mergeCell ref="A167:C167"/>
    <mergeCell ref="D167:E167"/>
    <mergeCell ref="J167:L167"/>
    <mergeCell ref="M167:N167"/>
    <mergeCell ref="C149:E149"/>
    <mergeCell ref="F149:F150"/>
    <mergeCell ref="A168:I168"/>
    <mergeCell ref="J168:R168"/>
    <mergeCell ref="A169:I169"/>
    <mergeCell ref="J169:R169"/>
    <mergeCell ref="A170:I170"/>
    <mergeCell ref="J170:R170"/>
    <mergeCell ref="A187:B187"/>
    <mergeCell ref="J187:K187"/>
    <mergeCell ref="A171:I171"/>
    <mergeCell ref="J171:R171"/>
    <mergeCell ref="K172:K173"/>
    <mergeCell ref="L172:N172"/>
    <mergeCell ref="O172:O173"/>
    <mergeCell ref="P172:P173"/>
    <mergeCell ref="C172:E172"/>
    <mergeCell ref="F172:F173"/>
    <mergeCell ref="A188:B188"/>
    <mergeCell ref="C188:E188"/>
    <mergeCell ref="J188:K188"/>
    <mergeCell ref="L188:N188"/>
    <mergeCell ref="I172:I173"/>
    <mergeCell ref="J172:J173"/>
    <mergeCell ref="G172:G173"/>
    <mergeCell ref="H172:H173"/>
    <mergeCell ref="A172:A173"/>
    <mergeCell ref="B172:B173"/>
    <mergeCell ref="A189:C189"/>
    <mergeCell ref="D189:E189"/>
    <mergeCell ref="J189:L189"/>
    <mergeCell ref="M189:N189"/>
    <mergeCell ref="A192:I192"/>
    <mergeCell ref="J192:R192"/>
    <mergeCell ref="A193:I193"/>
    <mergeCell ref="J193:R193"/>
    <mergeCell ref="A194:I194"/>
    <mergeCell ref="J194:R194"/>
    <mergeCell ref="A195:I195"/>
    <mergeCell ref="J195:R195"/>
    <mergeCell ref="K196:K197"/>
    <mergeCell ref="L196:N196"/>
    <mergeCell ref="O196:O197"/>
    <mergeCell ref="P196:P197"/>
    <mergeCell ref="A196:A197"/>
    <mergeCell ref="B196:B197"/>
    <mergeCell ref="C196:E196"/>
    <mergeCell ref="F196:F197"/>
    <mergeCell ref="G196:G197"/>
    <mergeCell ref="H196:H197"/>
    <mergeCell ref="Q196:Q197"/>
    <mergeCell ref="R196:R197"/>
    <mergeCell ref="A211:B211"/>
    <mergeCell ref="J211:K211"/>
    <mergeCell ref="A212:B212"/>
    <mergeCell ref="C212:E212"/>
    <mergeCell ref="J212:K212"/>
    <mergeCell ref="L212:N212"/>
    <mergeCell ref="I196:I197"/>
    <mergeCell ref="J196:J197"/>
    <mergeCell ref="A213:C213"/>
    <mergeCell ref="D213:E213"/>
    <mergeCell ref="J213:L213"/>
    <mergeCell ref="M213:N213"/>
    <mergeCell ref="A214:I214"/>
    <mergeCell ref="J214:R214"/>
    <mergeCell ref="A215:I215"/>
    <mergeCell ref="J215:R215"/>
    <mergeCell ref="A216:I216"/>
    <mergeCell ref="J216:R216"/>
    <mergeCell ref="A217:I217"/>
    <mergeCell ref="J217:R217"/>
    <mergeCell ref="A218:A219"/>
    <mergeCell ref="B218:B219"/>
    <mergeCell ref="C218:E218"/>
    <mergeCell ref="F218:F219"/>
    <mergeCell ref="G218:G219"/>
    <mergeCell ref="H218:H219"/>
    <mergeCell ref="I218:I219"/>
    <mergeCell ref="J218:J219"/>
    <mergeCell ref="K218:K219"/>
    <mergeCell ref="L218:N218"/>
    <mergeCell ref="O218:O219"/>
    <mergeCell ref="P218:P219"/>
    <mergeCell ref="Q243:Q244"/>
    <mergeCell ref="R243:R244"/>
    <mergeCell ref="Q218:Q219"/>
    <mergeCell ref="R218:R219"/>
    <mergeCell ref="A234:B234"/>
    <mergeCell ref="J234:K234"/>
    <mergeCell ref="A235:B235"/>
    <mergeCell ref="C235:E235"/>
    <mergeCell ref="J235:K235"/>
    <mergeCell ref="L235:N235"/>
    <mergeCell ref="A239:I239"/>
    <mergeCell ref="J239:R239"/>
    <mergeCell ref="A240:I240"/>
    <mergeCell ref="J240:R240"/>
    <mergeCell ref="A241:I241"/>
    <mergeCell ref="J241:R241"/>
    <mergeCell ref="A258:B258"/>
    <mergeCell ref="J258:K258"/>
    <mergeCell ref="A242:I242"/>
    <mergeCell ref="J242:R242"/>
    <mergeCell ref="K243:K244"/>
    <mergeCell ref="L243:N243"/>
    <mergeCell ref="O243:O244"/>
    <mergeCell ref="P243:P244"/>
    <mergeCell ref="C243:E243"/>
    <mergeCell ref="F243:F244"/>
    <mergeCell ref="A259:B259"/>
    <mergeCell ref="C259:E259"/>
    <mergeCell ref="J259:K259"/>
    <mergeCell ref="L259:N259"/>
    <mergeCell ref="I243:I244"/>
    <mergeCell ref="J243:J244"/>
    <mergeCell ref="G243:G244"/>
    <mergeCell ref="H243:H244"/>
    <mergeCell ref="A243:A244"/>
    <mergeCell ref="B243:B244"/>
    <mergeCell ref="A260:C260"/>
    <mergeCell ref="D260:E260"/>
    <mergeCell ref="J260:L260"/>
    <mergeCell ref="M260:N260"/>
    <mergeCell ref="A261:I261"/>
    <mergeCell ref="J261:R261"/>
    <mergeCell ref="A262:I262"/>
    <mergeCell ref="J262:R262"/>
    <mergeCell ref="A263:I263"/>
    <mergeCell ref="J263:R263"/>
    <mergeCell ref="A264:I264"/>
    <mergeCell ref="J264:R264"/>
    <mergeCell ref="K265:K266"/>
    <mergeCell ref="L265:N265"/>
    <mergeCell ref="O265:O266"/>
    <mergeCell ref="P265:P266"/>
    <mergeCell ref="A265:A266"/>
    <mergeCell ref="B265:B266"/>
    <mergeCell ref="C265:E265"/>
    <mergeCell ref="F265:F266"/>
    <mergeCell ref="G265:G266"/>
    <mergeCell ref="H265:H266"/>
    <mergeCell ref="Q265:Q266"/>
    <mergeCell ref="R265:R266"/>
    <mergeCell ref="A281:B281"/>
    <mergeCell ref="J281:K281"/>
    <mergeCell ref="A282:B282"/>
    <mergeCell ref="C282:E282"/>
    <mergeCell ref="J282:K282"/>
    <mergeCell ref="L282:N282"/>
    <mergeCell ref="I265:I266"/>
    <mergeCell ref="J265:J266"/>
    <mergeCell ref="A283:C283"/>
    <mergeCell ref="D283:E283"/>
    <mergeCell ref="J283:L283"/>
    <mergeCell ref="M283:N283"/>
    <mergeCell ref="A286:I286"/>
    <mergeCell ref="J286:R286"/>
    <mergeCell ref="A287:I287"/>
    <mergeCell ref="J287:R287"/>
    <mergeCell ref="A288:I288"/>
    <mergeCell ref="J288:R288"/>
    <mergeCell ref="A289:I289"/>
    <mergeCell ref="J289:R289"/>
    <mergeCell ref="A290:A291"/>
    <mergeCell ref="B290:B291"/>
    <mergeCell ref="C290:E290"/>
    <mergeCell ref="F290:F291"/>
    <mergeCell ref="G290:G291"/>
    <mergeCell ref="H290:H291"/>
    <mergeCell ref="Q290:Q291"/>
    <mergeCell ref="R290:R291"/>
    <mergeCell ref="A306:B306"/>
    <mergeCell ref="J306:K306"/>
    <mergeCell ref="I290:I291"/>
    <mergeCell ref="J290:J291"/>
    <mergeCell ref="K290:K291"/>
    <mergeCell ref="L290:N290"/>
    <mergeCell ref="O290:O291"/>
    <mergeCell ref="P290:P291"/>
    <mergeCell ref="R313:R314"/>
    <mergeCell ref="A312:I312"/>
    <mergeCell ref="J312:R312"/>
    <mergeCell ref="A307:B307"/>
    <mergeCell ref="C307:E307"/>
    <mergeCell ref="J307:K307"/>
    <mergeCell ref="L307:N307"/>
    <mergeCell ref="A308:C308"/>
    <mergeCell ref="J308:L308"/>
    <mergeCell ref="A309:I309"/>
    <mergeCell ref="J309:R309"/>
    <mergeCell ref="A310:I310"/>
    <mergeCell ref="J310:R310"/>
    <mergeCell ref="A311:I311"/>
    <mergeCell ref="J311:R311"/>
    <mergeCell ref="B313:B314"/>
    <mergeCell ref="C313:E313"/>
    <mergeCell ref="F313:F314"/>
    <mergeCell ref="G313:G314"/>
    <mergeCell ref="H313:H314"/>
    <mergeCell ref="J313:J314"/>
    <mergeCell ref="I313:I314"/>
    <mergeCell ref="A335:I335"/>
    <mergeCell ref="J335:R335"/>
    <mergeCell ref="A336:I336"/>
    <mergeCell ref="J336:R336"/>
    <mergeCell ref="K313:K314"/>
    <mergeCell ref="L313:N313"/>
    <mergeCell ref="O313:O314"/>
    <mergeCell ref="P313:P314"/>
    <mergeCell ref="A313:A314"/>
    <mergeCell ref="Q313:Q314"/>
    <mergeCell ref="Q338:Q339"/>
    <mergeCell ref="R338:R339"/>
    <mergeCell ref="A328:B328"/>
    <mergeCell ref="J328:K328"/>
    <mergeCell ref="A329:B329"/>
    <mergeCell ref="C329:E329"/>
    <mergeCell ref="J329:K329"/>
    <mergeCell ref="L329:N329"/>
    <mergeCell ref="A330:C330"/>
    <mergeCell ref="J330:L330"/>
    <mergeCell ref="M330:N330"/>
    <mergeCell ref="A334:I334"/>
    <mergeCell ref="J334:R334"/>
    <mergeCell ref="A354:B354"/>
    <mergeCell ref="J354:K354"/>
    <mergeCell ref="A337:I337"/>
    <mergeCell ref="J337:R337"/>
    <mergeCell ref="K338:K339"/>
    <mergeCell ref="O338:O339"/>
    <mergeCell ref="P338:P339"/>
    <mergeCell ref="C338:E338"/>
    <mergeCell ref="F338:F339"/>
    <mergeCell ref="A355:B355"/>
    <mergeCell ref="C355:E355"/>
    <mergeCell ref="J355:K355"/>
    <mergeCell ref="L355:N355"/>
    <mergeCell ref="I338:I339"/>
    <mergeCell ref="J338:J339"/>
    <mergeCell ref="G338:G339"/>
    <mergeCell ref="H338:H339"/>
    <mergeCell ref="A338:A339"/>
    <mergeCell ref="B338:B339"/>
    <mergeCell ref="A356:C356"/>
    <mergeCell ref="D356:E356"/>
    <mergeCell ref="J356:L356"/>
    <mergeCell ref="L338:N338"/>
    <mergeCell ref="Q361:Q362"/>
    <mergeCell ref="R361:R362"/>
    <mergeCell ref="M356:N356"/>
    <mergeCell ref="A357:I357"/>
    <mergeCell ref="J357:R357"/>
    <mergeCell ref="A358:I358"/>
    <mergeCell ref="J358:R358"/>
    <mergeCell ref="A359:I359"/>
    <mergeCell ref="J359:R359"/>
    <mergeCell ref="K361:K362"/>
    <mergeCell ref="L361:N361"/>
    <mergeCell ref="A360:I360"/>
    <mergeCell ref="J360:R360"/>
    <mergeCell ref="A361:A362"/>
    <mergeCell ref="B361:B362"/>
    <mergeCell ref="C361:E361"/>
    <mergeCell ref="F361:F362"/>
    <mergeCell ref="G361:G362"/>
    <mergeCell ref="H361:H362"/>
    <mergeCell ref="O361:O362"/>
    <mergeCell ref="P361:P362"/>
    <mergeCell ref="A377:B377"/>
    <mergeCell ref="C377:E377"/>
    <mergeCell ref="J377:K377"/>
    <mergeCell ref="L377:N377"/>
    <mergeCell ref="A376:B376"/>
    <mergeCell ref="J376:K376"/>
    <mergeCell ref="I361:I362"/>
    <mergeCell ref="J361:J362"/>
    <mergeCell ref="C385:E385"/>
    <mergeCell ref="F385:F386"/>
    <mergeCell ref="G385:G386"/>
    <mergeCell ref="H385:H386"/>
    <mergeCell ref="A378:C378"/>
    <mergeCell ref="J378:L378"/>
    <mergeCell ref="A381:I381"/>
    <mergeCell ref="J381:R381"/>
    <mergeCell ref="A382:I382"/>
    <mergeCell ref="J382:R382"/>
    <mergeCell ref="K385:K386"/>
    <mergeCell ref="L385:N385"/>
    <mergeCell ref="O385:O386"/>
    <mergeCell ref="P385:P386"/>
    <mergeCell ref="A383:I383"/>
    <mergeCell ref="J383:R383"/>
    <mergeCell ref="A384:I384"/>
    <mergeCell ref="J384:R384"/>
    <mergeCell ref="A385:A386"/>
    <mergeCell ref="A402:B402"/>
    <mergeCell ref="C402:E402"/>
    <mergeCell ref="J402:K402"/>
    <mergeCell ref="L402:N402"/>
    <mergeCell ref="I385:I386"/>
    <mergeCell ref="J385:J386"/>
    <mergeCell ref="A403:C403"/>
    <mergeCell ref="J403:L403"/>
    <mergeCell ref="M403:N403"/>
    <mergeCell ref="A404:I404"/>
    <mergeCell ref="J404:R404"/>
    <mergeCell ref="B385:B386"/>
    <mergeCell ref="Q385:Q386"/>
    <mergeCell ref="R385:R386"/>
    <mergeCell ref="A401:B401"/>
    <mergeCell ref="J401:K401"/>
    <mergeCell ref="A405:I405"/>
    <mergeCell ref="J405:R405"/>
    <mergeCell ref="A406:I406"/>
    <mergeCell ref="J406:R406"/>
    <mergeCell ref="A407:I407"/>
    <mergeCell ref="J407:R407"/>
    <mergeCell ref="A408:A409"/>
    <mergeCell ref="B408:B409"/>
    <mergeCell ref="C408:E408"/>
    <mergeCell ref="F408:F409"/>
    <mergeCell ref="G408:G409"/>
    <mergeCell ref="H408:H409"/>
    <mergeCell ref="Q408:Q409"/>
    <mergeCell ref="R408:R409"/>
    <mergeCell ref="A423:B423"/>
    <mergeCell ref="J423:K423"/>
    <mergeCell ref="I408:I409"/>
    <mergeCell ref="J408:J409"/>
    <mergeCell ref="K408:K409"/>
    <mergeCell ref="L408:N408"/>
    <mergeCell ref="O408:O409"/>
    <mergeCell ref="P408:P409"/>
    <mergeCell ref="A424:B424"/>
    <mergeCell ref="C424:E424"/>
    <mergeCell ref="J424:K424"/>
    <mergeCell ref="L424:N424"/>
    <mergeCell ref="A425:C425"/>
    <mergeCell ref="D425:E425"/>
    <mergeCell ref="J425:L425"/>
    <mergeCell ref="M425:N425"/>
    <mergeCell ref="A429:I429"/>
    <mergeCell ref="J429:R429"/>
    <mergeCell ref="A430:I430"/>
    <mergeCell ref="J430:R430"/>
    <mergeCell ref="A431:I431"/>
    <mergeCell ref="J431:R431"/>
    <mergeCell ref="A432:I432"/>
    <mergeCell ref="J432:R432"/>
    <mergeCell ref="A433:A434"/>
    <mergeCell ref="B433:B434"/>
    <mergeCell ref="C433:E433"/>
    <mergeCell ref="F433:F434"/>
    <mergeCell ref="G433:G434"/>
    <mergeCell ref="H433:H434"/>
    <mergeCell ref="I433:I434"/>
    <mergeCell ref="J433:J434"/>
    <mergeCell ref="K433:K434"/>
    <mergeCell ref="L433:N433"/>
    <mergeCell ref="O433:O434"/>
    <mergeCell ref="P433:P434"/>
    <mergeCell ref="Q433:Q434"/>
    <mergeCell ref="R433:R434"/>
    <mergeCell ref="J448:R449"/>
    <mergeCell ref="A450:B450"/>
    <mergeCell ref="J450:K450"/>
    <mergeCell ref="A451:B451"/>
    <mergeCell ref="C451:E451"/>
    <mergeCell ref="J451:K451"/>
    <mergeCell ref="L451:N451"/>
    <mergeCell ref="A452:C452"/>
    <mergeCell ref="D452:E452"/>
    <mergeCell ref="J452:L452"/>
    <mergeCell ref="M452:N452"/>
    <mergeCell ref="A453:I453"/>
    <mergeCell ref="J453:R453"/>
    <mergeCell ref="A454:I454"/>
    <mergeCell ref="J454:R454"/>
    <mergeCell ref="A455:I455"/>
    <mergeCell ref="J455:R455"/>
    <mergeCell ref="A456:I456"/>
    <mergeCell ref="J456:R456"/>
    <mergeCell ref="K457:K458"/>
    <mergeCell ref="L457:N457"/>
    <mergeCell ref="O457:O458"/>
    <mergeCell ref="P457:P458"/>
    <mergeCell ref="A457:A458"/>
    <mergeCell ref="B457:B458"/>
    <mergeCell ref="C457:E457"/>
    <mergeCell ref="F457:F458"/>
    <mergeCell ref="G457:G458"/>
    <mergeCell ref="H457:H458"/>
    <mergeCell ref="Q457:Q458"/>
    <mergeCell ref="R457:R458"/>
    <mergeCell ref="A471:B471"/>
    <mergeCell ref="J471:K471"/>
    <mergeCell ref="A472:B472"/>
    <mergeCell ref="C472:E472"/>
    <mergeCell ref="J472:K472"/>
    <mergeCell ref="L472:N472"/>
    <mergeCell ref="I457:I458"/>
    <mergeCell ref="J457:J458"/>
    <mergeCell ref="A478:I478"/>
    <mergeCell ref="J478:R478"/>
    <mergeCell ref="A479:I479"/>
    <mergeCell ref="J479:R479"/>
    <mergeCell ref="A473:C473"/>
    <mergeCell ref="D473:E473"/>
    <mergeCell ref="J473:L473"/>
    <mergeCell ref="M473:N473"/>
    <mergeCell ref="A476:I476"/>
    <mergeCell ref="J476:R476"/>
    <mergeCell ref="A499:I499"/>
    <mergeCell ref="J499:R499"/>
    <mergeCell ref="P480:P481"/>
    <mergeCell ref="A480:A481"/>
    <mergeCell ref="B480:B481"/>
    <mergeCell ref="C480:E480"/>
    <mergeCell ref="F480:F481"/>
    <mergeCell ref="G480:G481"/>
    <mergeCell ref="H480:H481"/>
    <mergeCell ref="I480:I481"/>
    <mergeCell ref="J500:R500"/>
    <mergeCell ref="Q480:Q481"/>
    <mergeCell ref="R480:R481"/>
    <mergeCell ref="A496:B496"/>
    <mergeCell ref="J496:K496"/>
    <mergeCell ref="L497:N497"/>
    <mergeCell ref="L480:N480"/>
    <mergeCell ref="J498:L498"/>
    <mergeCell ref="O480:O481"/>
    <mergeCell ref="A498:C498"/>
    <mergeCell ref="O503:O504"/>
    <mergeCell ref="P503:P504"/>
    <mergeCell ref="A501:I501"/>
    <mergeCell ref="J501:R501"/>
    <mergeCell ref="A502:I502"/>
    <mergeCell ref="J502:R502"/>
    <mergeCell ref="A503:A504"/>
    <mergeCell ref="B503:B504"/>
    <mergeCell ref="C503:E503"/>
    <mergeCell ref="F503:F504"/>
    <mergeCell ref="C520:E520"/>
    <mergeCell ref="J520:K520"/>
    <mergeCell ref="L520:N520"/>
    <mergeCell ref="I503:I504"/>
    <mergeCell ref="J503:J504"/>
    <mergeCell ref="K503:K504"/>
    <mergeCell ref="L503:N503"/>
    <mergeCell ref="G503:G504"/>
    <mergeCell ref="H503:H504"/>
    <mergeCell ref="J518:R518"/>
    <mergeCell ref="A521:C521"/>
    <mergeCell ref="J521:L521"/>
    <mergeCell ref="A523:I523"/>
    <mergeCell ref="J523:R523"/>
    <mergeCell ref="K227:K228"/>
    <mergeCell ref="Q503:Q504"/>
    <mergeCell ref="R503:R504"/>
    <mergeCell ref="A519:B519"/>
    <mergeCell ref="J519:K519"/>
    <mergeCell ref="A520:B520"/>
    <mergeCell ref="A524:I524"/>
    <mergeCell ref="J524:R524"/>
    <mergeCell ref="A525:I525"/>
    <mergeCell ref="J525:R525"/>
    <mergeCell ref="A526:I526"/>
    <mergeCell ref="J526:R526"/>
    <mergeCell ref="P527:P528"/>
    <mergeCell ref="A527:A528"/>
    <mergeCell ref="B527:B528"/>
    <mergeCell ref="C527:E527"/>
    <mergeCell ref="F527:F528"/>
    <mergeCell ref="G527:G528"/>
    <mergeCell ref="H527:H528"/>
    <mergeCell ref="A550:I550"/>
    <mergeCell ref="Q527:Q528"/>
    <mergeCell ref="R527:R528"/>
    <mergeCell ref="A547:B547"/>
    <mergeCell ref="J547:K547"/>
    <mergeCell ref="I527:I528"/>
    <mergeCell ref="J527:J528"/>
    <mergeCell ref="K527:K528"/>
    <mergeCell ref="L527:N527"/>
    <mergeCell ref="O527:O528"/>
    <mergeCell ref="G554:G555"/>
    <mergeCell ref="R554:R555"/>
    <mergeCell ref="A553:I553"/>
    <mergeCell ref="J553:R553"/>
    <mergeCell ref="A548:B548"/>
    <mergeCell ref="C548:E548"/>
    <mergeCell ref="J548:K548"/>
    <mergeCell ref="L548:N548"/>
    <mergeCell ref="A549:C549"/>
    <mergeCell ref="J549:L549"/>
    <mergeCell ref="A569:C569"/>
    <mergeCell ref="J550:R550"/>
    <mergeCell ref="A551:I551"/>
    <mergeCell ref="J551:R551"/>
    <mergeCell ref="A552:I552"/>
    <mergeCell ref="J552:R552"/>
    <mergeCell ref="A554:A555"/>
    <mergeCell ref="B554:B555"/>
    <mergeCell ref="C554:E554"/>
    <mergeCell ref="F554:F555"/>
    <mergeCell ref="J569:L569"/>
    <mergeCell ref="A571:I571"/>
    <mergeCell ref="Q554:Q555"/>
    <mergeCell ref="J573:R573"/>
    <mergeCell ref="A572:I572"/>
    <mergeCell ref="J572:R572"/>
    <mergeCell ref="A573:I573"/>
    <mergeCell ref="A567:B567"/>
    <mergeCell ref="H554:H555"/>
    <mergeCell ref="I554:I555"/>
    <mergeCell ref="P554:P555"/>
    <mergeCell ref="J568:K568"/>
    <mergeCell ref="J554:J555"/>
    <mergeCell ref="K554:K555"/>
    <mergeCell ref="L554:N554"/>
    <mergeCell ref="O554:O555"/>
    <mergeCell ref="J567:K567"/>
    <mergeCell ref="L568:N568"/>
    <mergeCell ref="J571:R571"/>
    <mergeCell ref="A568:B568"/>
    <mergeCell ref="C568:E568"/>
    <mergeCell ref="C587:E587"/>
    <mergeCell ref="L575:N575"/>
    <mergeCell ref="J587:K587"/>
    <mergeCell ref="I575:I576"/>
    <mergeCell ref="A574:I574"/>
    <mergeCell ref="J574:R574"/>
    <mergeCell ref="O575:O576"/>
    <mergeCell ref="Q575:Q576"/>
    <mergeCell ref="A588:C588"/>
    <mergeCell ref="H575:H576"/>
    <mergeCell ref="J575:J576"/>
    <mergeCell ref="K575:K576"/>
    <mergeCell ref="B575:B576"/>
    <mergeCell ref="F575:F576"/>
    <mergeCell ref="G575:G576"/>
    <mergeCell ref="J588:L588"/>
    <mergeCell ref="L587:N587"/>
    <mergeCell ref="K593:K594"/>
    <mergeCell ref="A589:I589"/>
    <mergeCell ref="J589:R589"/>
    <mergeCell ref="R575:R576"/>
    <mergeCell ref="A586:B586"/>
    <mergeCell ref="J586:K586"/>
    <mergeCell ref="A587:B587"/>
    <mergeCell ref="C575:E575"/>
    <mergeCell ref="P575:P576"/>
    <mergeCell ref="A575:A576"/>
    <mergeCell ref="A610:C610"/>
    <mergeCell ref="A566:I566"/>
    <mergeCell ref="A608:B608"/>
    <mergeCell ref="J609:K609"/>
    <mergeCell ref="A609:B609"/>
    <mergeCell ref="A592:I592"/>
    <mergeCell ref="J592:R592"/>
    <mergeCell ref="A591:I591"/>
    <mergeCell ref="Q593:Q594"/>
    <mergeCell ref="R593:R594"/>
    <mergeCell ref="K480:K481"/>
    <mergeCell ref="L593:N593"/>
    <mergeCell ref="O593:O594"/>
    <mergeCell ref="J305:R305"/>
    <mergeCell ref="A325:I327"/>
    <mergeCell ref="G593:G594"/>
    <mergeCell ref="I593:I594"/>
    <mergeCell ref="C593:E593"/>
    <mergeCell ref="F593:F594"/>
    <mergeCell ref="J593:J594"/>
    <mergeCell ref="P593:P594"/>
    <mergeCell ref="C609:E609"/>
    <mergeCell ref="J608:K608"/>
    <mergeCell ref="D330:E330"/>
    <mergeCell ref="A374:I375"/>
    <mergeCell ref="J375:R375"/>
    <mergeCell ref="D403:E403"/>
    <mergeCell ref="A448:I449"/>
    <mergeCell ref="A495:I495"/>
    <mergeCell ref="J480:J481"/>
    <mergeCell ref="R615:R616"/>
    <mergeCell ref="A477:I477"/>
    <mergeCell ref="J477:R477"/>
    <mergeCell ref="M569:N569"/>
    <mergeCell ref="J610:K610"/>
    <mergeCell ref="L610:N610"/>
    <mergeCell ref="J585:R585"/>
    <mergeCell ref="J606:R607"/>
    <mergeCell ref="J590:R590"/>
    <mergeCell ref="L609:N609"/>
    <mergeCell ref="A620:I620"/>
    <mergeCell ref="A615:A616"/>
    <mergeCell ref="D610:E610"/>
    <mergeCell ref="J591:R591"/>
    <mergeCell ref="B615:B616"/>
    <mergeCell ref="C615:E615"/>
    <mergeCell ref="F615:F616"/>
    <mergeCell ref="G615:G616"/>
    <mergeCell ref="H615:H616"/>
    <mergeCell ref="Q615:Q616"/>
    <mergeCell ref="L615:N615"/>
    <mergeCell ref="O615:O616"/>
    <mergeCell ref="P615:P616"/>
    <mergeCell ref="A618:R618"/>
    <mergeCell ref="A619:I619"/>
    <mergeCell ref="A545:I546"/>
    <mergeCell ref="H593:H594"/>
    <mergeCell ref="A590:I590"/>
    <mergeCell ref="A593:A594"/>
    <mergeCell ref="B593:B594"/>
    <mergeCell ref="J619:K619"/>
    <mergeCell ref="A611:R611"/>
    <mergeCell ref="A612:R612"/>
    <mergeCell ref="A613:R613"/>
    <mergeCell ref="A614:R614"/>
    <mergeCell ref="J620:M620"/>
    <mergeCell ref="N620:P620"/>
    <mergeCell ref="I615:I616"/>
    <mergeCell ref="J615:J616"/>
    <mergeCell ref="K615:K616"/>
  </mergeCells>
  <printOptions horizontalCentered="1"/>
  <pageMargins left="0.3937007874015748" right="0.3937007874015748" top="0.9448818897637796" bottom="0.9448818897637796" header="0" footer="0.5905511811023623"/>
  <pageSetup horizontalDpi="600" verticalDpi="600" orientation="portrait" paperSize="9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22">
      <selection activeCell="F34" sqref="F34"/>
    </sheetView>
  </sheetViews>
  <sheetFormatPr defaultColWidth="9.00390625" defaultRowHeight="14.25"/>
  <cols>
    <col min="1" max="1" width="7.375" style="153" customWidth="1"/>
    <col min="2" max="2" width="20.625" style="56" customWidth="1"/>
    <col min="3" max="3" width="4.50390625" style="154" customWidth="1"/>
    <col min="4" max="4" width="4.50390625" style="155" customWidth="1"/>
    <col min="5" max="5" width="35.25390625" style="247" customWidth="1"/>
    <col min="6" max="6" width="14.375" style="132" customWidth="1"/>
    <col min="7" max="16384" width="9.00390625" style="132" customWidth="1"/>
  </cols>
  <sheetData>
    <row r="1" spans="1:7" ht="24.75" customHeight="1">
      <c r="A1" s="358" t="s">
        <v>1150</v>
      </c>
      <c r="B1" s="359"/>
      <c r="C1" s="359"/>
      <c r="D1" s="359"/>
      <c r="E1" s="359"/>
      <c r="F1" s="359"/>
      <c r="G1" s="8"/>
    </row>
    <row r="2" spans="1:6" ht="13.5" customHeight="1">
      <c r="A2" s="133" t="s">
        <v>192</v>
      </c>
      <c r="B2" s="133" t="s">
        <v>193</v>
      </c>
      <c r="C2" s="134" t="s">
        <v>194</v>
      </c>
      <c r="D2" s="135" t="s">
        <v>24</v>
      </c>
      <c r="E2" s="243" t="s">
        <v>195</v>
      </c>
      <c r="F2" s="133" t="s">
        <v>154</v>
      </c>
    </row>
    <row r="3" spans="1:6" ht="13.5" customHeight="1">
      <c r="A3" s="45">
        <v>1408311</v>
      </c>
      <c r="B3" s="136" t="s">
        <v>196</v>
      </c>
      <c r="C3" s="137">
        <v>24</v>
      </c>
      <c r="D3" s="138">
        <f aca="true" t="shared" si="0" ref="D3:D27">C3/16</f>
        <v>1.5</v>
      </c>
      <c r="E3" s="244" t="s">
        <v>872</v>
      </c>
      <c r="F3" s="139" t="s">
        <v>197</v>
      </c>
    </row>
    <row r="4" spans="1:6" ht="13.5" customHeight="1">
      <c r="A4" s="45">
        <v>1409841</v>
      </c>
      <c r="B4" s="136" t="s">
        <v>198</v>
      </c>
      <c r="C4" s="137">
        <v>32</v>
      </c>
      <c r="D4" s="138">
        <f t="shared" si="0"/>
        <v>2</v>
      </c>
      <c r="E4" s="244" t="s">
        <v>872</v>
      </c>
      <c r="F4" s="136" t="s">
        <v>199</v>
      </c>
    </row>
    <row r="5" spans="1:6" ht="13.5" customHeight="1">
      <c r="A5" s="45">
        <v>1410111</v>
      </c>
      <c r="B5" s="136" t="s">
        <v>263</v>
      </c>
      <c r="C5" s="137">
        <v>32</v>
      </c>
      <c r="D5" s="138">
        <f>C5/16</f>
        <v>2</v>
      </c>
      <c r="E5" s="244" t="s">
        <v>872</v>
      </c>
      <c r="F5" s="136" t="s">
        <v>199</v>
      </c>
    </row>
    <row r="6" spans="1:6" ht="13.5" customHeight="1">
      <c r="A6" s="45">
        <v>1407641</v>
      </c>
      <c r="B6" s="136" t="s">
        <v>262</v>
      </c>
      <c r="C6" s="137">
        <v>32</v>
      </c>
      <c r="D6" s="138">
        <f>C6/16</f>
        <v>2</v>
      </c>
      <c r="E6" s="244" t="s">
        <v>872</v>
      </c>
      <c r="F6" s="136" t="s">
        <v>199</v>
      </c>
    </row>
    <row r="7" spans="1:6" ht="13.5" customHeight="1">
      <c r="A7" s="45">
        <v>1433781</v>
      </c>
      <c r="B7" s="136" t="s">
        <v>1182</v>
      </c>
      <c r="C7" s="137">
        <v>48</v>
      </c>
      <c r="D7" s="138">
        <f t="shared" si="0"/>
        <v>3</v>
      </c>
      <c r="E7" s="245" t="s">
        <v>1183</v>
      </c>
      <c r="F7" s="136" t="s">
        <v>1184</v>
      </c>
    </row>
    <row r="8" spans="1:6" s="141" customFormat="1" ht="13.5" customHeight="1">
      <c r="A8" s="45">
        <v>1400181</v>
      </c>
      <c r="B8" s="140" t="s">
        <v>200</v>
      </c>
      <c r="C8" s="137">
        <v>32</v>
      </c>
      <c r="D8" s="138">
        <f t="shared" si="0"/>
        <v>2</v>
      </c>
      <c r="E8" s="244" t="s">
        <v>872</v>
      </c>
      <c r="F8" s="139" t="s">
        <v>201</v>
      </c>
    </row>
    <row r="9" spans="1:6" ht="13.5" customHeight="1">
      <c r="A9" s="47">
        <v>1409171</v>
      </c>
      <c r="B9" s="46" t="s">
        <v>203</v>
      </c>
      <c r="C9" s="142">
        <v>32</v>
      </c>
      <c r="D9" s="96">
        <f t="shared" si="0"/>
        <v>2</v>
      </c>
      <c r="E9" s="246" t="s">
        <v>248</v>
      </c>
      <c r="F9" s="46" t="s">
        <v>41</v>
      </c>
    </row>
    <row r="10" spans="1:6" ht="13.5" customHeight="1">
      <c r="A10" s="47">
        <v>1411361</v>
      </c>
      <c r="B10" s="46" t="s">
        <v>889</v>
      </c>
      <c r="C10" s="142">
        <v>16</v>
      </c>
      <c r="D10" s="96">
        <f t="shared" si="0"/>
        <v>1</v>
      </c>
      <c r="E10" s="246" t="s">
        <v>248</v>
      </c>
      <c r="F10" s="46" t="s">
        <v>41</v>
      </c>
    </row>
    <row r="11" spans="1:6" ht="13.5" customHeight="1">
      <c r="A11" s="47">
        <v>1411191</v>
      </c>
      <c r="B11" s="143" t="s">
        <v>280</v>
      </c>
      <c r="C11" s="142">
        <v>16</v>
      </c>
      <c r="D11" s="96">
        <f t="shared" si="0"/>
        <v>1</v>
      </c>
      <c r="E11" s="246" t="s">
        <v>248</v>
      </c>
      <c r="F11" s="46" t="s">
        <v>41</v>
      </c>
    </row>
    <row r="12" spans="1:6" ht="13.5" customHeight="1">
      <c r="A12" s="47">
        <v>1409261</v>
      </c>
      <c r="B12" s="143" t="s">
        <v>66</v>
      </c>
      <c r="C12" s="142">
        <v>16</v>
      </c>
      <c r="D12" s="96">
        <f t="shared" si="0"/>
        <v>1</v>
      </c>
      <c r="E12" s="246" t="s">
        <v>248</v>
      </c>
      <c r="F12" s="46" t="s">
        <v>41</v>
      </c>
    </row>
    <row r="13" spans="1:6" ht="13.5" customHeight="1">
      <c r="A13" s="47">
        <v>1409201</v>
      </c>
      <c r="B13" s="143" t="s">
        <v>259</v>
      </c>
      <c r="C13" s="142">
        <v>32</v>
      </c>
      <c r="D13" s="96">
        <v>2</v>
      </c>
      <c r="E13" s="246" t="s">
        <v>248</v>
      </c>
      <c r="F13" s="46" t="s">
        <v>41</v>
      </c>
    </row>
    <row r="14" spans="1:6" ht="13.5" customHeight="1">
      <c r="A14" s="47">
        <v>1411321</v>
      </c>
      <c r="B14" s="143" t="s">
        <v>204</v>
      </c>
      <c r="C14" s="142">
        <v>16</v>
      </c>
      <c r="D14" s="96">
        <f t="shared" si="0"/>
        <v>1</v>
      </c>
      <c r="E14" s="246" t="s">
        <v>248</v>
      </c>
      <c r="F14" s="46" t="s">
        <v>41</v>
      </c>
    </row>
    <row r="15" spans="1:6" ht="13.5" customHeight="1">
      <c r="A15" s="47">
        <v>1409131</v>
      </c>
      <c r="B15" s="143" t="s">
        <v>890</v>
      </c>
      <c r="C15" s="142">
        <v>24</v>
      </c>
      <c r="D15" s="96">
        <f t="shared" si="0"/>
        <v>1.5</v>
      </c>
      <c r="E15" s="246" t="s">
        <v>248</v>
      </c>
      <c r="F15" s="46" t="s">
        <v>41</v>
      </c>
    </row>
    <row r="16" spans="1:6" ht="13.5" customHeight="1">
      <c r="A16" s="47">
        <v>1409241</v>
      </c>
      <c r="B16" s="143" t="s">
        <v>65</v>
      </c>
      <c r="C16" s="142">
        <v>24</v>
      </c>
      <c r="D16" s="96">
        <f t="shared" si="0"/>
        <v>1.5</v>
      </c>
      <c r="E16" s="246" t="s">
        <v>248</v>
      </c>
      <c r="F16" s="46" t="s">
        <v>41</v>
      </c>
    </row>
    <row r="17" spans="1:6" ht="13.5" customHeight="1">
      <c r="A17" s="47">
        <v>1434141</v>
      </c>
      <c r="B17" s="143" t="s">
        <v>205</v>
      </c>
      <c r="C17" s="142">
        <v>32</v>
      </c>
      <c r="D17" s="96">
        <f t="shared" si="0"/>
        <v>2</v>
      </c>
      <c r="E17" s="246" t="s">
        <v>248</v>
      </c>
      <c r="F17" s="46" t="s">
        <v>41</v>
      </c>
    </row>
    <row r="18" spans="1:6" ht="13.5" customHeight="1">
      <c r="A18" s="47">
        <v>1411161</v>
      </c>
      <c r="B18" s="143" t="s">
        <v>206</v>
      </c>
      <c r="C18" s="142">
        <v>32</v>
      </c>
      <c r="D18" s="96">
        <f t="shared" si="0"/>
        <v>2</v>
      </c>
      <c r="E18" s="246" t="s">
        <v>248</v>
      </c>
      <c r="F18" s="46" t="s">
        <v>41</v>
      </c>
    </row>
    <row r="19" spans="1:6" ht="13.5" customHeight="1">
      <c r="A19" s="47">
        <v>1433712</v>
      </c>
      <c r="B19" s="143" t="s">
        <v>207</v>
      </c>
      <c r="C19" s="142">
        <v>32</v>
      </c>
      <c r="D19" s="96">
        <f t="shared" si="0"/>
        <v>2</v>
      </c>
      <c r="E19" s="246" t="s">
        <v>248</v>
      </c>
      <c r="F19" s="46" t="s">
        <v>41</v>
      </c>
    </row>
    <row r="20" spans="1:6" ht="13.5" customHeight="1">
      <c r="A20" s="47">
        <v>1409161</v>
      </c>
      <c r="B20" s="46" t="s">
        <v>208</v>
      </c>
      <c r="C20" s="142">
        <v>24</v>
      </c>
      <c r="D20" s="96">
        <f t="shared" si="0"/>
        <v>1.5</v>
      </c>
      <c r="E20" s="246" t="s">
        <v>248</v>
      </c>
      <c r="F20" s="46" t="s">
        <v>41</v>
      </c>
    </row>
    <row r="21" spans="1:6" ht="13.5" customHeight="1">
      <c r="A21" s="47">
        <v>1409081</v>
      </c>
      <c r="B21" s="144" t="s">
        <v>209</v>
      </c>
      <c r="C21" s="142">
        <v>16</v>
      </c>
      <c r="D21" s="96">
        <f t="shared" si="0"/>
        <v>1</v>
      </c>
      <c r="E21" s="246" t="s">
        <v>248</v>
      </c>
      <c r="F21" s="46" t="s">
        <v>41</v>
      </c>
    </row>
    <row r="22" spans="1:6" ht="13.5" customHeight="1">
      <c r="A22" s="47">
        <v>1409271</v>
      </c>
      <c r="B22" s="143" t="s">
        <v>67</v>
      </c>
      <c r="C22" s="142">
        <v>32</v>
      </c>
      <c r="D22" s="96">
        <f t="shared" si="0"/>
        <v>2</v>
      </c>
      <c r="E22" s="246" t="s">
        <v>248</v>
      </c>
      <c r="F22" s="46" t="s">
        <v>41</v>
      </c>
    </row>
    <row r="23" spans="1:6" ht="13.5" customHeight="1">
      <c r="A23" s="47">
        <v>1409211</v>
      </c>
      <c r="B23" s="143" t="s">
        <v>260</v>
      </c>
      <c r="C23" s="142">
        <v>16</v>
      </c>
      <c r="D23" s="96">
        <f>C23/16</f>
        <v>1</v>
      </c>
      <c r="E23" s="246" t="s">
        <v>248</v>
      </c>
      <c r="F23" s="46" t="s">
        <v>41</v>
      </c>
    </row>
    <row r="24" spans="1:6" ht="13.5" customHeight="1">
      <c r="A24" s="47">
        <v>1409071</v>
      </c>
      <c r="B24" s="46" t="s">
        <v>210</v>
      </c>
      <c r="C24" s="142">
        <v>16</v>
      </c>
      <c r="D24" s="96">
        <f t="shared" si="0"/>
        <v>1</v>
      </c>
      <c r="E24" s="246" t="s">
        <v>248</v>
      </c>
      <c r="F24" s="46" t="s">
        <v>41</v>
      </c>
    </row>
    <row r="25" spans="1:6" ht="13.5" customHeight="1">
      <c r="A25" s="47">
        <v>1411171</v>
      </c>
      <c r="B25" s="143" t="s">
        <v>211</v>
      </c>
      <c r="C25" s="142">
        <v>32</v>
      </c>
      <c r="D25" s="96">
        <f t="shared" si="0"/>
        <v>2</v>
      </c>
      <c r="E25" s="246" t="s">
        <v>248</v>
      </c>
      <c r="F25" s="46" t="s">
        <v>41</v>
      </c>
    </row>
    <row r="26" spans="1:6" ht="13.5" customHeight="1">
      <c r="A26" s="47">
        <v>1409091</v>
      </c>
      <c r="B26" s="46" t="s">
        <v>54</v>
      </c>
      <c r="C26" s="142">
        <v>24</v>
      </c>
      <c r="D26" s="96">
        <f t="shared" si="0"/>
        <v>1.5</v>
      </c>
      <c r="E26" s="246" t="s">
        <v>248</v>
      </c>
      <c r="F26" s="46" t="s">
        <v>44</v>
      </c>
    </row>
    <row r="27" spans="1:6" ht="13.5" customHeight="1">
      <c r="A27" s="47">
        <v>1409101</v>
      </c>
      <c r="B27" s="46" t="s">
        <v>55</v>
      </c>
      <c r="C27" s="142">
        <v>24</v>
      </c>
      <c r="D27" s="96">
        <f t="shared" si="0"/>
        <v>1.5</v>
      </c>
      <c r="E27" s="246" t="s">
        <v>248</v>
      </c>
      <c r="F27" s="46" t="s">
        <v>44</v>
      </c>
    </row>
    <row r="28" spans="1:6" ht="13.5" customHeight="1">
      <c r="A28" s="47">
        <v>1411181</v>
      </c>
      <c r="B28" s="143" t="s">
        <v>212</v>
      </c>
      <c r="C28" s="142">
        <v>16</v>
      </c>
      <c r="D28" s="96">
        <f aca="true" t="shared" si="1" ref="D28:D56">C28/16</f>
        <v>1</v>
      </c>
      <c r="E28" s="246" t="s">
        <v>248</v>
      </c>
      <c r="F28" s="145" t="s">
        <v>41</v>
      </c>
    </row>
    <row r="29" spans="1:6" ht="13.5" customHeight="1">
      <c r="A29" s="47">
        <v>1411301</v>
      </c>
      <c r="B29" s="143" t="s">
        <v>213</v>
      </c>
      <c r="C29" s="142">
        <v>16</v>
      </c>
      <c r="D29" s="96">
        <f t="shared" si="1"/>
        <v>1</v>
      </c>
      <c r="E29" s="246" t="s">
        <v>248</v>
      </c>
      <c r="F29" s="145" t="s">
        <v>41</v>
      </c>
    </row>
    <row r="30" spans="1:6" ht="13.5" customHeight="1">
      <c r="A30" s="47">
        <v>1409191</v>
      </c>
      <c r="B30" s="46" t="s">
        <v>214</v>
      </c>
      <c r="C30" s="142">
        <v>32</v>
      </c>
      <c r="D30" s="96">
        <f t="shared" si="1"/>
        <v>2</v>
      </c>
      <c r="E30" s="246" t="s">
        <v>248</v>
      </c>
      <c r="F30" s="46" t="s">
        <v>44</v>
      </c>
    </row>
    <row r="31" spans="1:6" ht="13.5" customHeight="1">
      <c r="A31" s="47">
        <v>1410281</v>
      </c>
      <c r="B31" s="143" t="s">
        <v>215</v>
      </c>
      <c r="C31" s="142">
        <v>16</v>
      </c>
      <c r="D31" s="96">
        <f t="shared" si="1"/>
        <v>1</v>
      </c>
      <c r="E31" s="246" t="s">
        <v>248</v>
      </c>
      <c r="F31" s="145" t="s">
        <v>41</v>
      </c>
    </row>
    <row r="32" spans="1:6" ht="13.5" customHeight="1">
      <c r="A32" s="47">
        <v>1412201</v>
      </c>
      <c r="B32" s="144" t="s">
        <v>216</v>
      </c>
      <c r="C32" s="142">
        <v>32</v>
      </c>
      <c r="D32" s="96">
        <f t="shared" si="1"/>
        <v>2</v>
      </c>
      <c r="E32" s="246" t="s">
        <v>202</v>
      </c>
      <c r="F32" s="145" t="s">
        <v>217</v>
      </c>
    </row>
    <row r="33" spans="1:6" ht="13.5" customHeight="1">
      <c r="A33" s="47">
        <v>1408431</v>
      </c>
      <c r="B33" s="46" t="s">
        <v>218</v>
      </c>
      <c r="C33" s="142">
        <v>16</v>
      </c>
      <c r="D33" s="96">
        <f t="shared" si="1"/>
        <v>1</v>
      </c>
      <c r="E33" s="246" t="s">
        <v>874</v>
      </c>
      <c r="F33" s="145" t="s">
        <v>217</v>
      </c>
    </row>
    <row r="34" spans="1:6" ht="13.5" customHeight="1">
      <c r="A34" s="47">
        <v>1408511</v>
      </c>
      <c r="B34" s="144" t="s">
        <v>104</v>
      </c>
      <c r="C34" s="142">
        <v>16</v>
      </c>
      <c r="D34" s="96">
        <f t="shared" si="1"/>
        <v>1</v>
      </c>
      <c r="E34" s="246" t="s">
        <v>873</v>
      </c>
      <c r="F34" s="145" t="s">
        <v>219</v>
      </c>
    </row>
    <row r="35" spans="1:6" ht="13.5" customHeight="1">
      <c r="A35" s="47">
        <v>1408501</v>
      </c>
      <c r="B35" s="46" t="s">
        <v>189</v>
      </c>
      <c r="C35" s="142">
        <v>16</v>
      </c>
      <c r="D35" s="96">
        <f t="shared" si="1"/>
        <v>1</v>
      </c>
      <c r="E35" s="246" t="s">
        <v>873</v>
      </c>
      <c r="F35" s="145" t="s">
        <v>219</v>
      </c>
    </row>
    <row r="36" spans="1:6" ht="13.5" customHeight="1">
      <c r="A36" s="47">
        <v>1408421</v>
      </c>
      <c r="B36" s="46" t="s">
        <v>220</v>
      </c>
      <c r="C36" s="142">
        <v>16</v>
      </c>
      <c r="D36" s="96">
        <f t="shared" si="1"/>
        <v>1</v>
      </c>
      <c r="E36" s="246" t="s">
        <v>875</v>
      </c>
      <c r="F36" s="145" t="s">
        <v>219</v>
      </c>
    </row>
    <row r="37" spans="1:6" ht="13.5" customHeight="1">
      <c r="A37" s="47">
        <v>1409911</v>
      </c>
      <c r="B37" s="143" t="s">
        <v>221</v>
      </c>
      <c r="C37" s="142">
        <v>32</v>
      </c>
      <c r="D37" s="96">
        <f t="shared" si="1"/>
        <v>2</v>
      </c>
      <c r="E37" s="246" t="s">
        <v>892</v>
      </c>
      <c r="F37" s="145" t="s">
        <v>219</v>
      </c>
    </row>
    <row r="38" spans="1:6" ht="13.5" customHeight="1">
      <c r="A38" s="47">
        <v>1408461</v>
      </c>
      <c r="B38" s="144" t="s">
        <v>222</v>
      </c>
      <c r="C38" s="142">
        <v>16</v>
      </c>
      <c r="D38" s="96">
        <f t="shared" si="1"/>
        <v>1</v>
      </c>
      <c r="E38" s="246" t="s">
        <v>875</v>
      </c>
      <c r="F38" s="145" t="s">
        <v>219</v>
      </c>
    </row>
    <row r="39" spans="1:6" ht="13.5" customHeight="1">
      <c r="A39" s="47">
        <v>1409921</v>
      </c>
      <c r="B39" s="143" t="s">
        <v>223</v>
      </c>
      <c r="C39" s="142">
        <v>16</v>
      </c>
      <c r="D39" s="96">
        <f t="shared" si="1"/>
        <v>1</v>
      </c>
      <c r="E39" s="246" t="s">
        <v>876</v>
      </c>
      <c r="F39" s="145" t="s">
        <v>219</v>
      </c>
    </row>
    <row r="40" spans="1:6" ht="13.5" customHeight="1">
      <c r="A40" s="47">
        <v>1408471</v>
      </c>
      <c r="B40" s="144" t="s">
        <v>224</v>
      </c>
      <c r="C40" s="142">
        <v>16</v>
      </c>
      <c r="D40" s="96">
        <f t="shared" si="1"/>
        <v>1</v>
      </c>
      <c r="E40" s="246" t="s">
        <v>875</v>
      </c>
      <c r="F40" s="145" t="s">
        <v>219</v>
      </c>
    </row>
    <row r="41" spans="1:6" ht="13.5" customHeight="1">
      <c r="A41" s="47">
        <v>1408431</v>
      </c>
      <c r="B41" s="46" t="s">
        <v>218</v>
      </c>
      <c r="C41" s="142">
        <v>16</v>
      </c>
      <c r="D41" s="96">
        <f t="shared" si="1"/>
        <v>1</v>
      </c>
      <c r="E41" s="246" t="s">
        <v>875</v>
      </c>
      <c r="F41" s="145" t="s">
        <v>219</v>
      </c>
    </row>
    <row r="42" spans="1:6" s="56" customFormat="1" ht="13.5" customHeight="1">
      <c r="A42" s="146">
        <v>1408091</v>
      </c>
      <c r="B42" s="147" t="s">
        <v>912</v>
      </c>
      <c r="C42" s="142">
        <v>16</v>
      </c>
      <c r="D42" s="96">
        <f>C42/16</f>
        <v>1</v>
      </c>
      <c r="E42" s="246" t="s">
        <v>248</v>
      </c>
      <c r="F42" s="148" t="s">
        <v>249</v>
      </c>
    </row>
    <row r="43" spans="1:6" s="56" customFormat="1" ht="13.5" customHeight="1">
      <c r="A43" s="146">
        <v>1413961</v>
      </c>
      <c r="B43" s="147" t="s">
        <v>250</v>
      </c>
      <c r="C43" s="142">
        <v>16</v>
      </c>
      <c r="D43" s="96">
        <f t="shared" si="1"/>
        <v>1</v>
      </c>
      <c r="E43" s="246" t="s">
        <v>248</v>
      </c>
      <c r="F43" s="148" t="s">
        <v>249</v>
      </c>
    </row>
    <row r="44" spans="1:6" ht="13.5" customHeight="1">
      <c r="A44" s="47">
        <v>1409021</v>
      </c>
      <c r="B44" s="143" t="s">
        <v>225</v>
      </c>
      <c r="C44" s="142">
        <v>16</v>
      </c>
      <c r="D44" s="96">
        <f t="shared" si="1"/>
        <v>1</v>
      </c>
      <c r="E44" s="246" t="s">
        <v>872</v>
      </c>
      <c r="F44" s="143" t="s">
        <v>36</v>
      </c>
    </row>
    <row r="45" spans="1:6" ht="13.5" customHeight="1">
      <c r="A45" s="47">
        <v>1408711</v>
      </c>
      <c r="B45" s="144" t="s">
        <v>56</v>
      </c>
      <c r="C45" s="142">
        <v>16</v>
      </c>
      <c r="D45" s="96">
        <f t="shared" si="1"/>
        <v>1</v>
      </c>
      <c r="E45" s="246" t="s">
        <v>248</v>
      </c>
      <c r="F45" s="145" t="s">
        <v>36</v>
      </c>
    </row>
    <row r="46" spans="1:6" ht="13.5" customHeight="1">
      <c r="A46" s="47">
        <v>1413931</v>
      </c>
      <c r="B46" s="46" t="s">
        <v>226</v>
      </c>
      <c r="C46" s="142">
        <v>16</v>
      </c>
      <c r="D46" s="96">
        <f t="shared" si="1"/>
        <v>1</v>
      </c>
      <c r="E46" s="246" t="s">
        <v>872</v>
      </c>
      <c r="F46" s="143" t="s">
        <v>36</v>
      </c>
    </row>
    <row r="47" spans="1:6" ht="13.5" customHeight="1">
      <c r="A47" s="47">
        <v>1413911</v>
      </c>
      <c r="B47" s="46" t="s">
        <v>275</v>
      </c>
      <c r="C47" s="142">
        <v>16</v>
      </c>
      <c r="D47" s="96">
        <f t="shared" si="1"/>
        <v>1</v>
      </c>
      <c r="E47" s="246" t="s">
        <v>872</v>
      </c>
      <c r="F47" s="143" t="s">
        <v>36</v>
      </c>
    </row>
    <row r="48" spans="1:6" ht="13.5" customHeight="1">
      <c r="A48" s="47">
        <v>1413921</v>
      </c>
      <c r="B48" s="46" t="s">
        <v>914</v>
      </c>
      <c r="C48" s="142">
        <v>32</v>
      </c>
      <c r="D48" s="96">
        <f t="shared" si="1"/>
        <v>2</v>
      </c>
      <c r="E48" s="246" t="s">
        <v>872</v>
      </c>
      <c r="F48" s="143" t="s">
        <v>36</v>
      </c>
    </row>
    <row r="49" spans="1:6" ht="13.5" customHeight="1">
      <c r="A49" s="47">
        <v>1408981</v>
      </c>
      <c r="B49" s="143" t="s">
        <v>227</v>
      </c>
      <c r="C49" s="142">
        <v>32</v>
      </c>
      <c r="D49" s="96">
        <f t="shared" si="1"/>
        <v>2</v>
      </c>
      <c r="E49" s="246" t="s">
        <v>872</v>
      </c>
      <c r="F49" s="143" t="s">
        <v>36</v>
      </c>
    </row>
    <row r="50" spans="1:6" ht="13.5" customHeight="1">
      <c r="A50" s="47">
        <v>1408881</v>
      </c>
      <c r="B50" s="143" t="s">
        <v>274</v>
      </c>
      <c r="C50" s="142">
        <v>24</v>
      </c>
      <c r="D50" s="96">
        <f t="shared" si="1"/>
        <v>1.5</v>
      </c>
      <c r="E50" s="246" t="s">
        <v>872</v>
      </c>
      <c r="F50" s="143" t="s">
        <v>36</v>
      </c>
    </row>
    <row r="51" spans="1:6" ht="13.5" customHeight="1">
      <c r="A51" s="47">
        <v>1408681</v>
      </c>
      <c r="B51" s="144" t="s">
        <v>228</v>
      </c>
      <c r="C51" s="142">
        <v>16</v>
      </c>
      <c r="D51" s="96">
        <f t="shared" si="1"/>
        <v>1</v>
      </c>
      <c r="E51" s="246" t="s">
        <v>248</v>
      </c>
      <c r="F51" s="143" t="s">
        <v>36</v>
      </c>
    </row>
    <row r="52" spans="1:6" ht="13.5" customHeight="1">
      <c r="A52" s="47">
        <v>1408651</v>
      </c>
      <c r="B52" s="144" t="s">
        <v>229</v>
      </c>
      <c r="C52" s="142">
        <v>16</v>
      </c>
      <c r="D52" s="96">
        <f t="shared" si="1"/>
        <v>1</v>
      </c>
      <c r="E52" s="246" t="s">
        <v>248</v>
      </c>
      <c r="F52" s="143" t="s">
        <v>36</v>
      </c>
    </row>
    <row r="53" spans="1:6" ht="13.5" customHeight="1">
      <c r="A53" s="47">
        <v>1414011</v>
      </c>
      <c r="B53" s="144" t="s">
        <v>877</v>
      </c>
      <c r="C53" s="142">
        <v>24</v>
      </c>
      <c r="D53" s="96">
        <f>C53/16</f>
        <v>1.5</v>
      </c>
      <c r="E53" s="246" t="s">
        <v>872</v>
      </c>
      <c r="F53" s="143" t="s">
        <v>36</v>
      </c>
    </row>
    <row r="54" spans="1:6" ht="13.5" customHeight="1">
      <c r="A54" s="47">
        <v>1408971</v>
      </c>
      <c r="B54" s="143" t="s">
        <v>230</v>
      </c>
      <c r="C54" s="142">
        <v>16</v>
      </c>
      <c r="D54" s="96">
        <f t="shared" si="1"/>
        <v>1</v>
      </c>
      <c r="E54" s="246" t="s">
        <v>872</v>
      </c>
      <c r="F54" s="145" t="s">
        <v>45</v>
      </c>
    </row>
    <row r="55" spans="1:6" ht="13.5" customHeight="1">
      <c r="A55" s="47">
        <v>1408991</v>
      </c>
      <c r="B55" s="143" t="s">
        <v>231</v>
      </c>
      <c r="C55" s="142">
        <v>16</v>
      </c>
      <c r="D55" s="96">
        <f t="shared" si="1"/>
        <v>1</v>
      </c>
      <c r="E55" s="246" t="s">
        <v>872</v>
      </c>
      <c r="F55" s="143" t="s">
        <v>36</v>
      </c>
    </row>
    <row r="56" spans="1:7" ht="13.5" customHeight="1">
      <c r="A56" s="47">
        <v>1409001</v>
      </c>
      <c r="B56" s="143" t="s">
        <v>232</v>
      </c>
      <c r="C56" s="142">
        <v>24</v>
      </c>
      <c r="D56" s="96">
        <f t="shared" si="1"/>
        <v>1.5</v>
      </c>
      <c r="E56" s="246" t="s">
        <v>872</v>
      </c>
      <c r="F56" s="143" t="s">
        <v>36</v>
      </c>
      <c r="G56" s="149"/>
    </row>
    <row r="57" spans="1:7" ht="13.5" customHeight="1">
      <c r="A57" s="47">
        <v>1413901</v>
      </c>
      <c r="B57" s="46" t="s">
        <v>233</v>
      </c>
      <c r="C57" s="142">
        <v>16</v>
      </c>
      <c r="D57" s="96">
        <f>C57/16</f>
        <v>1</v>
      </c>
      <c r="E57" s="246" t="s">
        <v>872</v>
      </c>
      <c r="F57" s="143" t="s">
        <v>36</v>
      </c>
      <c r="G57" s="149"/>
    </row>
    <row r="58" spans="1:7" ht="13.5" customHeight="1">
      <c r="A58" s="47">
        <v>1410181</v>
      </c>
      <c r="B58" s="46" t="s">
        <v>234</v>
      </c>
      <c r="C58" s="142">
        <v>32</v>
      </c>
      <c r="D58" s="96">
        <f>C58/16</f>
        <v>2</v>
      </c>
      <c r="E58" s="246" t="s">
        <v>872</v>
      </c>
      <c r="F58" s="143" t="s">
        <v>36</v>
      </c>
      <c r="G58" s="149"/>
    </row>
    <row r="59" spans="1:6" ht="13.5" customHeight="1">
      <c r="A59" s="47">
        <v>1410191</v>
      </c>
      <c r="B59" s="46" t="s">
        <v>235</v>
      </c>
      <c r="C59" s="142">
        <v>32</v>
      </c>
      <c r="D59" s="96">
        <f>C59/16</f>
        <v>2</v>
      </c>
      <c r="E59" s="246" t="s">
        <v>872</v>
      </c>
      <c r="F59" s="143" t="s">
        <v>36</v>
      </c>
    </row>
    <row r="60" spans="1:6" ht="13.5" customHeight="1">
      <c r="A60" s="47">
        <v>1410201</v>
      </c>
      <c r="B60" s="144" t="s">
        <v>236</v>
      </c>
      <c r="C60" s="142">
        <v>32</v>
      </c>
      <c r="D60" s="96">
        <f>C60/16</f>
        <v>2</v>
      </c>
      <c r="E60" s="246" t="s">
        <v>867</v>
      </c>
      <c r="F60" s="145" t="s">
        <v>37</v>
      </c>
    </row>
    <row r="61" spans="1:6" ht="13.5" customHeight="1">
      <c r="A61" s="47">
        <v>1409601</v>
      </c>
      <c r="B61" s="145" t="s">
        <v>47</v>
      </c>
      <c r="C61" s="142">
        <v>16</v>
      </c>
      <c r="D61" s="96">
        <f aca="true" t="shared" si="2" ref="D61:D92">C61/16</f>
        <v>1</v>
      </c>
      <c r="E61" s="246" t="s">
        <v>868</v>
      </c>
      <c r="F61" s="145" t="s">
        <v>53</v>
      </c>
    </row>
    <row r="62" spans="1:6" ht="13.5" customHeight="1">
      <c r="A62" s="47">
        <v>1409681</v>
      </c>
      <c r="B62" s="144" t="s">
        <v>237</v>
      </c>
      <c r="C62" s="142">
        <v>16</v>
      </c>
      <c r="D62" s="96">
        <f t="shared" si="2"/>
        <v>1</v>
      </c>
      <c r="E62" s="246" t="s">
        <v>868</v>
      </c>
      <c r="F62" s="145" t="s">
        <v>53</v>
      </c>
    </row>
    <row r="63" spans="1:6" ht="13.5" customHeight="1">
      <c r="A63" s="47">
        <v>1410211</v>
      </c>
      <c r="B63" s="150" t="s">
        <v>238</v>
      </c>
      <c r="C63" s="142">
        <v>24</v>
      </c>
      <c r="D63" s="96">
        <f t="shared" si="2"/>
        <v>1.5</v>
      </c>
      <c r="E63" s="246" t="s">
        <v>869</v>
      </c>
      <c r="F63" s="145" t="s">
        <v>37</v>
      </c>
    </row>
    <row r="64" spans="1:6" ht="13.5" customHeight="1">
      <c r="A64" s="47">
        <v>1409521</v>
      </c>
      <c r="B64" s="145" t="s">
        <v>239</v>
      </c>
      <c r="C64" s="142">
        <v>32</v>
      </c>
      <c r="D64" s="96">
        <f t="shared" si="2"/>
        <v>2</v>
      </c>
      <c r="E64" s="246" t="s">
        <v>868</v>
      </c>
      <c r="F64" s="145" t="s">
        <v>53</v>
      </c>
    </row>
    <row r="65" spans="1:6" ht="13.5" customHeight="1">
      <c r="A65" s="47">
        <v>1412001</v>
      </c>
      <c r="B65" s="144" t="s">
        <v>240</v>
      </c>
      <c r="C65" s="142">
        <v>24</v>
      </c>
      <c r="D65" s="96">
        <f t="shared" si="2"/>
        <v>1.5</v>
      </c>
      <c r="E65" s="246" t="s">
        <v>868</v>
      </c>
      <c r="F65" s="145" t="s">
        <v>53</v>
      </c>
    </row>
    <row r="66" spans="1:6" ht="13.5" customHeight="1">
      <c r="A66" s="47">
        <v>1409671</v>
      </c>
      <c r="B66" s="143" t="s">
        <v>64</v>
      </c>
      <c r="C66" s="142">
        <v>24</v>
      </c>
      <c r="D66" s="96">
        <f t="shared" si="2"/>
        <v>1.5</v>
      </c>
      <c r="E66" s="246" t="s">
        <v>868</v>
      </c>
      <c r="F66" s="145" t="s">
        <v>37</v>
      </c>
    </row>
    <row r="67" spans="1:6" ht="13.5" customHeight="1">
      <c r="A67" s="47">
        <v>1409531</v>
      </c>
      <c r="B67" s="145" t="s">
        <v>48</v>
      </c>
      <c r="C67" s="142">
        <v>32</v>
      </c>
      <c r="D67" s="96">
        <f t="shared" si="2"/>
        <v>2</v>
      </c>
      <c r="E67" s="246" t="s">
        <v>868</v>
      </c>
      <c r="F67" s="145" t="s">
        <v>53</v>
      </c>
    </row>
    <row r="68" spans="1:6" ht="13.5" customHeight="1">
      <c r="A68" s="47">
        <v>1409581</v>
      </c>
      <c r="B68" s="145" t="s">
        <v>46</v>
      </c>
      <c r="C68" s="142">
        <v>16</v>
      </c>
      <c r="D68" s="96">
        <f t="shared" si="2"/>
        <v>1</v>
      </c>
      <c r="E68" s="246" t="s">
        <v>870</v>
      </c>
      <c r="F68" s="145" t="s">
        <v>53</v>
      </c>
    </row>
    <row r="69" spans="1:6" ht="13.5" customHeight="1">
      <c r="A69" s="47">
        <v>1411471</v>
      </c>
      <c r="B69" s="145" t="s">
        <v>241</v>
      </c>
      <c r="C69" s="142">
        <v>32</v>
      </c>
      <c r="D69" s="96">
        <f t="shared" si="2"/>
        <v>2</v>
      </c>
      <c r="E69" s="246" t="s">
        <v>202</v>
      </c>
      <c r="F69" s="145" t="s">
        <v>49</v>
      </c>
    </row>
    <row r="70" spans="1:6" ht="13.5" customHeight="1">
      <c r="A70" s="47">
        <v>1405491</v>
      </c>
      <c r="B70" s="145" t="s">
        <v>326</v>
      </c>
      <c r="C70" s="142">
        <v>32</v>
      </c>
      <c r="D70" s="96">
        <f t="shared" si="2"/>
        <v>2</v>
      </c>
      <c r="E70" s="246" t="s">
        <v>871</v>
      </c>
      <c r="F70" s="145" t="s">
        <v>49</v>
      </c>
    </row>
    <row r="71" spans="1:6" ht="13.5" customHeight="1">
      <c r="A71" s="47">
        <v>1409451</v>
      </c>
      <c r="B71" s="145" t="s">
        <v>327</v>
      </c>
      <c r="C71" s="142">
        <v>16</v>
      </c>
      <c r="D71" s="96">
        <f t="shared" si="2"/>
        <v>1</v>
      </c>
      <c r="E71" s="246" t="s">
        <v>39</v>
      </c>
      <c r="F71" s="145" t="s">
        <v>49</v>
      </c>
    </row>
    <row r="72" spans="1:6" ht="13.5" customHeight="1">
      <c r="A72" s="47">
        <v>1409481</v>
      </c>
      <c r="B72" s="145" t="s">
        <v>328</v>
      </c>
      <c r="C72" s="142">
        <v>32</v>
      </c>
      <c r="D72" s="96">
        <f t="shared" si="2"/>
        <v>2</v>
      </c>
      <c r="E72" s="246" t="s">
        <v>871</v>
      </c>
      <c r="F72" s="145" t="s">
        <v>49</v>
      </c>
    </row>
    <row r="73" spans="1:6" ht="13.5" customHeight="1">
      <c r="A73" s="47">
        <v>1413051</v>
      </c>
      <c r="B73" s="143" t="s">
        <v>329</v>
      </c>
      <c r="C73" s="142">
        <v>16</v>
      </c>
      <c r="D73" s="96">
        <f t="shared" si="2"/>
        <v>1</v>
      </c>
      <c r="E73" s="246" t="s">
        <v>330</v>
      </c>
      <c r="F73" s="145" t="s">
        <v>331</v>
      </c>
    </row>
    <row r="74" spans="1:6" ht="13.5" customHeight="1">
      <c r="A74" s="47">
        <v>1414001</v>
      </c>
      <c r="B74" s="145" t="s">
        <v>332</v>
      </c>
      <c r="C74" s="142">
        <v>32</v>
      </c>
      <c r="D74" s="96">
        <v>2</v>
      </c>
      <c r="E74" s="246" t="s">
        <v>248</v>
      </c>
      <c r="F74" s="145" t="s">
        <v>331</v>
      </c>
    </row>
    <row r="75" spans="1:6" ht="13.5" customHeight="1">
      <c r="A75" s="47">
        <v>1411481</v>
      </c>
      <c r="B75" s="145" t="s">
        <v>333</v>
      </c>
      <c r="C75" s="142">
        <v>32</v>
      </c>
      <c r="D75" s="96">
        <f t="shared" si="2"/>
        <v>2</v>
      </c>
      <c r="E75" s="246" t="s">
        <v>330</v>
      </c>
      <c r="F75" s="145" t="s">
        <v>49</v>
      </c>
    </row>
    <row r="76" spans="1:6" ht="13.5" customHeight="1">
      <c r="A76" s="47">
        <v>1409411</v>
      </c>
      <c r="B76" s="145" t="s">
        <v>334</v>
      </c>
      <c r="C76" s="142">
        <v>16</v>
      </c>
      <c r="D76" s="96">
        <f t="shared" si="2"/>
        <v>1</v>
      </c>
      <c r="E76" s="246" t="s">
        <v>330</v>
      </c>
      <c r="F76" s="145" t="s">
        <v>331</v>
      </c>
    </row>
    <row r="77" spans="1:6" ht="13.5" customHeight="1">
      <c r="A77" s="47">
        <v>1409361</v>
      </c>
      <c r="B77" s="145" t="s">
        <v>50</v>
      </c>
      <c r="C77" s="142">
        <v>16</v>
      </c>
      <c r="D77" s="96">
        <f t="shared" si="2"/>
        <v>1</v>
      </c>
      <c r="E77" s="246" t="s">
        <v>248</v>
      </c>
      <c r="F77" s="145" t="s">
        <v>49</v>
      </c>
    </row>
    <row r="78" spans="1:6" ht="13.5" customHeight="1">
      <c r="A78" s="47">
        <v>1409441</v>
      </c>
      <c r="B78" s="145" t="s">
        <v>51</v>
      </c>
      <c r="C78" s="142">
        <v>16</v>
      </c>
      <c r="D78" s="96">
        <f t="shared" si="2"/>
        <v>1</v>
      </c>
      <c r="E78" s="246" t="s">
        <v>248</v>
      </c>
      <c r="F78" s="145" t="s">
        <v>49</v>
      </c>
    </row>
    <row r="79" spans="1:6" ht="13.5" customHeight="1">
      <c r="A79" s="47">
        <v>1411441</v>
      </c>
      <c r="B79" s="145" t="s">
        <v>335</v>
      </c>
      <c r="C79" s="142">
        <v>32</v>
      </c>
      <c r="D79" s="96">
        <f t="shared" si="2"/>
        <v>2</v>
      </c>
      <c r="E79" s="246" t="s">
        <v>330</v>
      </c>
      <c r="F79" s="145" t="s">
        <v>49</v>
      </c>
    </row>
    <row r="80" spans="1:6" ht="13.5" customHeight="1">
      <c r="A80" s="47">
        <v>1409391</v>
      </c>
      <c r="B80" s="145" t="s">
        <v>336</v>
      </c>
      <c r="C80" s="142">
        <v>32</v>
      </c>
      <c r="D80" s="96">
        <f t="shared" si="2"/>
        <v>2</v>
      </c>
      <c r="E80" s="246" t="s">
        <v>248</v>
      </c>
      <c r="F80" s="145" t="s">
        <v>49</v>
      </c>
    </row>
    <row r="81" spans="1:6" ht="13.5" customHeight="1">
      <c r="A81" s="47">
        <v>1409461</v>
      </c>
      <c r="B81" s="145" t="s">
        <v>337</v>
      </c>
      <c r="C81" s="142">
        <v>56</v>
      </c>
      <c r="D81" s="96">
        <f t="shared" si="2"/>
        <v>3.5</v>
      </c>
      <c r="E81" s="246" t="s">
        <v>871</v>
      </c>
      <c r="F81" s="145" t="s">
        <v>49</v>
      </c>
    </row>
    <row r="82" spans="1:6" ht="13.5" customHeight="1">
      <c r="A82" s="47">
        <v>1408561</v>
      </c>
      <c r="B82" s="145" t="s">
        <v>338</v>
      </c>
      <c r="C82" s="142">
        <v>16</v>
      </c>
      <c r="D82" s="96">
        <f t="shared" si="2"/>
        <v>1</v>
      </c>
      <c r="E82" s="246" t="s">
        <v>872</v>
      </c>
      <c r="F82" s="145" t="s">
        <v>339</v>
      </c>
    </row>
    <row r="83" spans="1:6" ht="13.5" customHeight="1">
      <c r="A83" s="47">
        <v>1407071</v>
      </c>
      <c r="B83" s="144" t="s">
        <v>340</v>
      </c>
      <c r="C83" s="142">
        <v>16</v>
      </c>
      <c r="D83" s="96">
        <f t="shared" si="2"/>
        <v>1</v>
      </c>
      <c r="E83" s="246" t="s">
        <v>248</v>
      </c>
      <c r="F83" s="145" t="s">
        <v>341</v>
      </c>
    </row>
    <row r="84" spans="1:6" ht="13.5" customHeight="1">
      <c r="A84" s="47">
        <v>1409281</v>
      </c>
      <c r="B84" s="46" t="s">
        <v>342</v>
      </c>
      <c r="C84" s="142">
        <v>24</v>
      </c>
      <c r="D84" s="96">
        <f t="shared" si="2"/>
        <v>1.5</v>
      </c>
      <c r="E84" s="246" t="s">
        <v>330</v>
      </c>
      <c r="F84" s="46" t="s">
        <v>343</v>
      </c>
    </row>
    <row r="85" spans="1:6" ht="13.5" customHeight="1">
      <c r="A85" s="47">
        <v>1409321</v>
      </c>
      <c r="B85" s="46" t="s">
        <v>52</v>
      </c>
      <c r="C85" s="142">
        <v>16</v>
      </c>
      <c r="D85" s="96">
        <f t="shared" si="2"/>
        <v>1</v>
      </c>
      <c r="E85" s="246" t="s">
        <v>248</v>
      </c>
      <c r="F85" s="46" t="s">
        <v>344</v>
      </c>
    </row>
    <row r="86" spans="1:6" ht="13.5" customHeight="1">
      <c r="A86" s="47">
        <v>1409951</v>
      </c>
      <c r="B86" s="46" t="s">
        <v>346</v>
      </c>
      <c r="C86" s="142">
        <v>32</v>
      </c>
      <c r="D86" s="96">
        <f>C86/16</f>
        <v>2</v>
      </c>
      <c r="E86" s="246" t="s">
        <v>330</v>
      </c>
      <c r="F86" s="145" t="s">
        <v>345</v>
      </c>
    </row>
    <row r="87" spans="1:6" ht="13.5" customHeight="1">
      <c r="A87" s="47">
        <v>1408373</v>
      </c>
      <c r="B87" s="144" t="s">
        <v>347</v>
      </c>
      <c r="C87" s="142">
        <v>32</v>
      </c>
      <c r="D87" s="96">
        <f>C87/16</f>
        <v>2</v>
      </c>
      <c r="E87" s="246" t="s">
        <v>330</v>
      </c>
      <c r="F87" s="145" t="s">
        <v>345</v>
      </c>
    </row>
    <row r="88" spans="1:6" ht="13.5" customHeight="1">
      <c r="A88" s="47">
        <v>1408382</v>
      </c>
      <c r="B88" s="144" t="s">
        <v>348</v>
      </c>
      <c r="C88" s="142">
        <v>32</v>
      </c>
      <c r="D88" s="96">
        <f>C88/16</f>
        <v>2</v>
      </c>
      <c r="E88" s="246" t="s">
        <v>330</v>
      </c>
      <c r="F88" s="145" t="s">
        <v>345</v>
      </c>
    </row>
    <row r="89" spans="1:6" ht="13.5" customHeight="1">
      <c r="A89" s="47">
        <v>1409011</v>
      </c>
      <c r="B89" s="143" t="s">
        <v>349</v>
      </c>
      <c r="C89" s="142">
        <v>32</v>
      </c>
      <c r="D89" s="96">
        <f t="shared" si="2"/>
        <v>2</v>
      </c>
      <c r="E89" s="246" t="s">
        <v>872</v>
      </c>
      <c r="F89" s="143" t="s">
        <v>350</v>
      </c>
    </row>
    <row r="90" spans="1:6" ht="13.5" customHeight="1">
      <c r="A90" s="47">
        <v>1402852</v>
      </c>
      <c r="B90" s="143" t="s">
        <v>351</v>
      </c>
      <c r="C90" s="142">
        <v>32</v>
      </c>
      <c r="D90" s="96">
        <f t="shared" si="2"/>
        <v>2</v>
      </c>
      <c r="E90" s="246" t="s">
        <v>39</v>
      </c>
      <c r="F90" s="145" t="s">
        <v>350</v>
      </c>
    </row>
    <row r="91" spans="1:6" ht="13.5" customHeight="1">
      <c r="A91" s="47">
        <v>1409981</v>
      </c>
      <c r="B91" s="143" t="s">
        <v>352</v>
      </c>
      <c r="C91" s="142">
        <v>16</v>
      </c>
      <c r="D91" s="96">
        <f t="shared" si="2"/>
        <v>1</v>
      </c>
      <c r="E91" s="246" t="s">
        <v>330</v>
      </c>
      <c r="F91" s="145" t="s">
        <v>350</v>
      </c>
    </row>
    <row r="92" spans="1:6" ht="13.5" customHeight="1">
      <c r="A92" s="47">
        <v>1434231</v>
      </c>
      <c r="B92" s="143" t="s">
        <v>1180</v>
      </c>
      <c r="C92" s="142">
        <v>16</v>
      </c>
      <c r="D92" s="96">
        <f t="shared" si="2"/>
        <v>1</v>
      </c>
      <c r="E92" s="246" t="s">
        <v>202</v>
      </c>
      <c r="F92" s="145" t="s">
        <v>350</v>
      </c>
    </row>
    <row r="93" spans="1:6" ht="20.25" customHeight="1">
      <c r="A93" s="151" t="s">
        <v>1178</v>
      </c>
      <c r="B93" s="360" t="s">
        <v>1181</v>
      </c>
      <c r="C93" s="360"/>
      <c r="D93" s="360"/>
      <c r="E93" s="360"/>
      <c r="F93" s="360"/>
    </row>
    <row r="94" ht="14.25">
      <c r="E94" s="247" t="s">
        <v>1179</v>
      </c>
    </row>
  </sheetData>
  <sheetProtection/>
  <mergeCells count="2">
    <mergeCell ref="A1:F1"/>
    <mergeCell ref="B93:F93"/>
  </mergeCells>
  <printOptions horizontalCentered="1"/>
  <pageMargins left="0.3937007874015748" right="0.3937007874015748" top="0.9055118110236221" bottom="0.9055118110236221" header="0" footer="0.5118110236220472"/>
  <pageSetup firstPageNumber="14" useFirstPageNumber="1" horizontalDpi="600" verticalDpi="600" orientation="portrait" paperSize="9" r:id="rId1"/>
  <headerFooter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A1">
      <selection activeCell="Q17" sqref="Q17"/>
    </sheetView>
  </sheetViews>
  <sheetFormatPr defaultColWidth="9.00390625" defaultRowHeight="14.25"/>
  <cols>
    <col min="1" max="1" width="7.125" style="127" customWidth="1"/>
    <col min="2" max="2" width="14.875" style="128" customWidth="1"/>
    <col min="3" max="3" width="3.875" style="37" customWidth="1"/>
    <col min="4" max="5" width="4.00390625" style="37" customWidth="1"/>
    <col min="6" max="6" width="2.875" style="37" customWidth="1"/>
    <col min="7" max="7" width="4.25390625" style="37" customWidth="1"/>
    <col min="8" max="8" width="4.375" style="37" customWidth="1"/>
    <col min="9" max="9" width="7.875" style="127" customWidth="1"/>
    <col min="10" max="10" width="12.875" style="128" customWidth="1"/>
    <col min="11" max="11" width="4.125" style="37" customWidth="1"/>
    <col min="12" max="13" width="3.875" style="37" customWidth="1"/>
    <col min="14" max="14" width="3.125" style="37" customWidth="1"/>
    <col min="15" max="15" width="3.75390625" style="37" customWidth="1"/>
    <col min="16" max="16" width="4.375" style="131" customWidth="1"/>
    <col min="17" max="16384" width="9.00390625" style="37" customWidth="1"/>
  </cols>
  <sheetData>
    <row r="1" spans="1:16" ht="14.25">
      <c r="A1" s="362" t="s">
        <v>1151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16" s="56" customFormat="1" ht="42.75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16" ht="14.25">
      <c r="A3" s="277" t="s">
        <v>879</v>
      </c>
      <c r="B3" s="278"/>
      <c r="C3" s="278"/>
      <c r="D3" s="278"/>
      <c r="E3" s="278"/>
      <c r="F3" s="278"/>
      <c r="G3" s="278"/>
      <c r="H3" s="279"/>
      <c r="I3" s="277" t="s">
        <v>878</v>
      </c>
      <c r="J3" s="278"/>
      <c r="K3" s="278"/>
      <c r="L3" s="278"/>
      <c r="M3" s="278"/>
      <c r="N3" s="278"/>
      <c r="O3" s="278"/>
      <c r="P3" s="279"/>
    </row>
    <row r="4" spans="1:16" ht="14.25">
      <c r="A4" s="280" t="s">
        <v>242</v>
      </c>
      <c r="B4" s="281"/>
      <c r="C4" s="281"/>
      <c r="D4" s="281"/>
      <c r="E4" s="281"/>
      <c r="F4" s="281"/>
      <c r="G4" s="281"/>
      <c r="H4" s="282"/>
      <c r="I4" s="280" t="s">
        <v>157</v>
      </c>
      <c r="J4" s="281"/>
      <c r="K4" s="281"/>
      <c r="L4" s="281"/>
      <c r="M4" s="281"/>
      <c r="N4" s="281"/>
      <c r="O4" s="281"/>
      <c r="P4" s="282"/>
    </row>
    <row r="5" spans="1:16" ht="14.25">
      <c r="A5" s="308" t="s">
        <v>145</v>
      </c>
      <c r="B5" s="309"/>
      <c r="C5" s="309"/>
      <c r="D5" s="309"/>
      <c r="E5" s="309"/>
      <c r="F5" s="309"/>
      <c r="G5" s="309"/>
      <c r="H5" s="310"/>
      <c r="I5" s="308" t="s">
        <v>134</v>
      </c>
      <c r="J5" s="309"/>
      <c r="K5" s="309"/>
      <c r="L5" s="309"/>
      <c r="M5" s="309"/>
      <c r="N5" s="309"/>
      <c r="O5" s="309"/>
      <c r="P5" s="310"/>
    </row>
    <row r="6" spans="1:16" ht="14.25">
      <c r="A6" s="275" t="s">
        <v>882</v>
      </c>
      <c r="B6" s="287"/>
      <c r="C6" s="287"/>
      <c r="D6" s="287"/>
      <c r="E6" s="287"/>
      <c r="F6" s="287"/>
      <c r="G6" s="287"/>
      <c r="H6" s="276"/>
      <c r="I6" s="275" t="s">
        <v>883</v>
      </c>
      <c r="J6" s="287"/>
      <c r="K6" s="287"/>
      <c r="L6" s="287"/>
      <c r="M6" s="287"/>
      <c r="N6" s="287"/>
      <c r="O6" s="287"/>
      <c r="P6" s="276"/>
    </row>
    <row r="7" spans="1:16" ht="14.25">
      <c r="A7" s="290" t="s">
        <v>18</v>
      </c>
      <c r="B7" s="292" t="s">
        <v>19</v>
      </c>
      <c r="C7" s="275" t="s">
        <v>20</v>
      </c>
      <c r="D7" s="287"/>
      <c r="E7" s="276"/>
      <c r="F7" s="294" t="s">
        <v>21</v>
      </c>
      <c r="G7" s="294" t="s">
        <v>23</v>
      </c>
      <c r="H7" s="288" t="s">
        <v>24</v>
      </c>
      <c r="I7" s="290" t="s">
        <v>18</v>
      </c>
      <c r="J7" s="292" t="s">
        <v>19</v>
      </c>
      <c r="K7" s="275" t="s">
        <v>20</v>
      </c>
      <c r="L7" s="287"/>
      <c r="M7" s="276"/>
      <c r="N7" s="294" t="s">
        <v>21</v>
      </c>
      <c r="O7" s="294" t="s">
        <v>23</v>
      </c>
      <c r="P7" s="288" t="s">
        <v>24</v>
      </c>
    </row>
    <row r="8" spans="1:16" ht="14.25">
      <c r="A8" s="291"/>
      <c r="B8" s="293"/>
      <c r="C8" s="51" t="s">
        <v>25</v>
      </c>
      <c r="D8" s="51" t="s">
        <v>26</v>
      </c>
      <c r="E8" s="51" t="s">
        <v>27</v>
      </c>
      <c r="F8" s="295"/>
      <c r="G8" s="295"/>
      <c r="H8" s="289"/>
      <c r="I8" s="291"/>
      <c r="J8" s="293"/>
      <c r="K8" s="51" t="s">
        <v>25</v>
      </c>
      <c r="L8" s="51" t="s">
        <v>26</v>
      </c>
      <c r="M8" s="51" t="s">
        <v>27</v>
      </c>
      <c r="N8" s="295"/>
      <c r="O8" s="295"/>
      <c r="P8" s="289"/>
    </row>
    <row r="9" spans="1:16" ht="14.25">
      <c r="A9" s="75" t="s">
        <v>153</v>
      </c>
      <c r="B9" s="76" t="s">
        <v>151</v>
      </c>
      <c r="C9" s="77">
        <v>120</v>
      </c>
      <c r="D9" s="78"/>
      <c r="E9" s="79"/>
      <c r="F9" s="78"/>
      <c r="G9" s="80">
        <f>SUM(C9:F9)</f>
        <v>120</v>
      </c>
      <c r="H9" s="81">
        <f>G9/16</f>
        <v>7.5</v>
      </c>
      <c r="I9" s="75" t="s">
        <v>158</v>
      </c>
      <c r="J9" s="76" t="s">
        <v>159</v>
      </c>
      <c r="K9" s="77">
        <v>80</v>
      </c>
      <c r="L9" s="78"/>
      <c r="M9" s="79"/>
      <c r="N9" s="78"/>
      <c r="O9" s="80">
        <v>80</v>
      </c>
      <c r="P9" s="81">
        <v>5</v>
      </c>
    </row>
    <row r="10" spans="1:16" ht="14.25">
      <c r="A10" s="75" t="s">
        <v>101</v>
      </c>
      <c r="B10" s="76" t="s">
        <v>102</v>
      </c>
      <c r="C10" s="79">
        <v>32</v>
      </c>
      <c r="D10" s="78"/>
      <c r="E10" s="82"/>
      <c r="F10" s="82"/>
      <c r="G10" s="83">
        <f>SUM(C10:F10)</f>
        <v>32</v>
      </c>
      <c r="H10" s="84">
        <f>G10/16</f>
        <v>2</v>
      </c>
      <c r="I10" s="75" t="s">
        <v>162</v>
      </c>
      <c r="J10" s="76" t="s">
        <v>163</v>
      </c>
      <c r="K10" s="79">
        <v>32</v>
      </c>
      <c r="L10" s="78"/>
      <c r="M10" s="82"/>
      <c r="N10" s="79"/>
      <c r="O10" s="85">
        <v>32</v>
      </c>
      <c r="P10" s="84">
        <v>2</v>
      </c>
    </row>
    <row r="11" spans="1:16" ht="14.25">
      <c r="A11" s="86" t="s">
        <v>144</v>
      </c>
      <c r="B11" s="87" t="s">
        <v>143</v>
      </c>
      <c r="C11" s="88">
        <v>72</v>
      </c>
      <c r="D11" s="60"/>
      <c r="E11" s="60">
        <v>32</v>
      </c>
      <c r="F11" s="60"/>
      <c r="G11" s="89">
        <f>SUM(C11:F11)</f>
        <v>104</v>
      </c>
      <c r="H11" s="90">
        <f>G11/16</f>
        <v>6.5</v>
      </c>
      <c r="I11" s="75" t="s">
        <v>101</v>
      </c>
      <c r="J11" s="91" t="s">
        <v>102</v>
      </c>
      <c r="K11" s="92">
        <v>32</v>
      </c>
      <c r="L11" s="93"/>
      <c r="M11" s="93"/>
      <c r="N11" s="93"/>
      <c r="O11" s="92">
        <v>32</v>
      </c>
      <c r="P11" s="84">
        <v>2</v>
      </c>
    </row>
    <row r="12" spans="1:16" ht="14.25">
      <c r="A12" s="86" t="s">
        <v>938</v>
      </c>
      <c r="B12" s="87" t="s">
        <v>148</v>
      </c>
      <c r="C12" s="88">
        <v>56</v>
      </c>
      <c r="D12" s="60"/>
      <c r="E12" s="60"/>
      <c r="F12" s="60"/>
      <c r="G12" s="89">
        <f>SUM(C12:F12)</f>
        <v>56</v>
      </c>
      <c r="H12" s="90">
        <f>G12/16</f>
        <v>3.5</v>
      </c>
      <c r="I12" s="60">
        <v>1000086</v>
      </c>
      <c r="J12" s="87" t="s">
        <v>146</v>
      </c>
      <c r="K12" s="88">
        <v>80</v>
      </c>
      <c r="L12" s="60"/>
      <c r="M12" s="60">
        <v>48</v>
      </c>
      <c r="N12" s="60"/>
      <c r="O12" s="88">
        <v>128</v>
      </c>
      <c r="P12" s="90">
        <v>8</v>
      </c>
    </row>
    <row r="13" spans="1:16" ht="14.25">
      <c r="A13" s="60">
        <v>1300002</v>
      </c>
      <c r="B13" s="87" t="s">
        <v>891</v>
      </c>
      <c r="C13" s="88"/>
      <c r="D13" s="60"/>
      <c r="E13" s="60" t="s">
        <v>1152</v>
      </c>
      <c r="F13" s="60"/>
      <c r="G13" s="60" t="s">
        <v>1152</v>
      </c>
      <c r="H13" s="90">
        <v>0.5</v>
      </c>
      <c r="I13" s="60">
        <v>1001135</v>
      </c>
      <c r="J13" s="87" t="s">
        <v>168</v>
      </c>
      <c r="K13" s="88">
        <v>68</v>
      </c>
      <c r="L13" s="60"/>
      <c r="M13" s="60">
        <v>44</v>
      </c>
      <c r="N13" s="60"/>
      <c r="O13" s="88">
        <v>112</v>
      </c>
      <c r="P13" s="90">
        <v>7</v>
      </c>
    </row>
    <row r="14" spans="1:16" ht="14.25">
      <c r="A14" s="60"/>
      <c r="B14" s="87"/>
      <c r="C14" s="88"/>
      <c r="D14" s="60"/>
      <c r="E14" s="60"/>
      <c r="F14" s="60"/>
      <c r="G14" s="60"/>
      <c r="H14" s="90"/>
      <c r="I14" s="60"/>
      <c r="J14" s="87"/>
      <c r="K14" s="88"/>
      <c r="L14" s="60"/>
      <c r="M14" s="60"/>
      <c r="N14" s="60"/>
      <c r="O14" s="88"/>
      <c r="P14" s="90"/>
    </row>
    <row r="15" spans="1:16" ht="14.25">
      <c r="A15" s="60"/>
      <c r="B15" s="87"/>
      <c r="C15" s="88"/>
      <c r="D15" s="60"/>
      <c r="E15" s="60"/>
      <c r="F15" s="60"/>
      <c r="G15" s="60"/>
      <c r="H15" s="90"/>
      <c r="I15" s="60"/>
      <c r="J15" s="87"/>
      <c r="K15" s="88"/>
      <c r="L15" s="60"/>
      <c r="M15" s="60"/>
      <c r="N15" s="60"/>
      <c r="O15" s="88"/>
      <c r="P15" s="90"/>
    </row>
    <row r="16" spans="1:16" ht="14.25">
      <c r="A16" s="60"/>
      <c r="B16" s="87"/>
      <c r="C16" s="88"/>
      <c r="D16" s="60"/>
      <c r="E16" s="60"/>
      <c r="F16" s="60"/>
      <c r="G16" s="60"/>
      <c r="H16" s="90"/>
      <c r="I16" s="60"/>
      <c r="J16" s="87"/>
      <c r="K16" s="88"/>
      <c r="L16" s="60"/>
      <c r="M16" s="60"/>
      <c r="N16" s="60"/>
      <c r="O16" s="88"/>
      <c r="P16" s="90"/>
    </row>
    <row r="17" spans="1:16" ht="14.25">
      <c r="A17" s="60"/>
      <c r="B17" s="87"/>
      <c r="C17" s="88"/>
      <c r="D17" s="60"/>
      <c r="E17" s="60"/>
      <c r="F17" s="60"/>
      <c r="G17" s="60"/>
      <c r="H17" s="90"/>
      <c r="I17" s="60"/>
      <c r="J17" s="87"/>
      <c r="K17" s="88"/>
      <c r="L17" s="60"/>
      <c r="M17" s="60"/>
      <c r="N17" s="60"/>
      <c r="O17" s="88"/>
      <c r="P17" s="90"/>
    </row>
    <row r="18" spans="1:16" ht="14.25">
      <c r="A18" s="60"/>
      <c r="B18" s="87"/>
      <c r="C18" s="88"/>
      <c r="D18" s="60"/>
      <c r="E18" s="60"/>
      <c r="F18" s="60"/>
      <c r="G18" s="60"/>
      <c r="H18" s="90"/>
      <c r="I18" s="60"/>
      <c r="J18" s="87"/>
      <c r="K18" s="88"/>
      <c r="L18" s="60"/>
      <c r="M18" s="60"/>
      <c r="N18" s="60"/>
      <c r="O18" s="88"/>
      <c r="P18" s="90"/>
    </row>
    <row r="19" spans="1:16" ht="14.25">
      <c r="A19" s="60"/>
      <c r="B19" s="87"/>
      <c r="C19" s="88"/>
      <c r="D19" s="60"/>
      <c r="E19" s="60"/>
      <c r="F19" s="60"/>
      <c r="G19" s="60"/>
      <c r="H19" s="90"/>
      <c r="I19" s="60"/>
      <c r="J19" s="87"/>
      <c r="K19" s="88"/>
      <c r="L19" s="60"/>
      <c r="M19" s="60"/>
      <c r="N19" s="60"/>
      <c r="O19" s="88"/>
      <c r="P19" s="90"/>
    </row>
    <row r="20" spans="1:16" ht="14.25">
      <c r="A20" s="60"/>
      <c r="B20" s="87"/>
      <c r="C20" s="88"/>
      <c r="D20" s="60"/>
      <c r="E20" s="60"/>
      <c r="F20" s="60"/>
      <c r="G20" s="60"/>
      <c r="H20" s="90"/>
      <c r="I20" s="60"/>
      <c r="J20" s="87"/>
      <c r="K20" s="88"/>
      <c r="L20" s="60"/>
      <c r="M20" s="60"/>
      <c r="N20" s="60"/>
      <c r="O20" s="88"/>
      <c r="P20" s="90"/>
    </row>
    <row r="21" spans="1:16" ht="14.25">
      <c r="A21" s="60"/>
      <c r="B21" s="94"/>
      <c r="C21" s="88"/>
      <c r="D21" s="60"/>
      <c r="E21" s="60"/>
      <c r="F21" s="60"/>
      <c r="G21" s="88"/>
      <c r="H21" s="90"/>
      <c r="I21" s="60"/>
      <c r="J21" s="94"/>
      <c r="K21" s="88"/>
      <c r="L21" s="60"/>
      <c r="M21" s="60"/>
      <c r="N21" s="60"/>
      <c r="O21" s="88"/>
      <c r="P21" s="90"/>
    </row>
    <row r="22" spans="1:16" ht="14.25">
      <c r="A22" s="275" t="s">
        <v>14</v>
      </c>
      <c r="B22" s="276"/>
      <c r="C22" s="47">
        <f>SUM(C9:C13)</f>
        <v>280</v>
      </c>
      <c r="D22" s="47"/>
      <c r="E22" s="47" t="s">
        <v>1153</v>
      </c>
      <c r="F22" s="47"/>
      <c r="G22" s="95" t="s">
        <v>1154</v>
      </c>
      <c r="H22" s="96">
        <f>SUM(H9:H21)</f>
        <v>20</v>
      </c>
      <c r="I22" s="275" t="s">
        <v>14</v>
      </c>
      <c r="J22" s="276"/>
      <c r="K22" s="47">
        <f>SUM(K9:K13)</f>
        <v>292</v>
      </c>
      <c r="L22" s="47"/>
      <c r="M22" s="47">
        <f>SUM(M9:M13)</f>
        <v>92</v>
      </c>
      <c r="N22" s="47"/>
      <c r="O22" s="97">
        <f>SUM(O9:O13)</f>
        <v>384</v>
      </c>
      <c r="P22" s="48">
        <f>SUM(P9:P21)</f>
        <v>24</v>
      </c>
    </row>
    <row r="23" spans="1:16" ht="14.25">
      <c r="A23" s="275" t="s">
        <v>15</v>
      </c>
      <c r="B23" s="276"/>
      <c r="C23" s="275" t="s">
        <v>1154</v>
      </c>
      <c r="D23" s="287"/>
      <c r="E23" s="276"/>
      <c r="F23" s="47"/>
      <c r="G23" s="95" t="s">
        <v>1154</v>
      </c>
      <c r="H23" s="96">
        <f>SUM(H9:H21)</f>
        <v>20</v>
      </c>
      <c r="I23" s="275" t="s">
        <v>15</v>
      </c>
      <c r="J23" s="276"/>
      <c r="K23" s="275">
        <f>SUM(K22:M22)</f>
        <v>384</v>
      </c>
      <c r="L23" s="287"/>
      <c r="M23" s="276"/>
      <c r="N23" s="47"/>
      <c r="O23" s="47">
        <f>SUM(K23:N23)</f>
        <v>384</v>
      </c>
      <c r="P23" s="48">
        <f>SUM(P9:P21)</f>
        <v>24</v>
      </c>
    </row>
    <row r="24" spans="1:16" ht="14.25">
      <c r="A24" s="277" t="s">
        <v>878</v>
      </c>
      <c r="B24" s="278"/>
      <c r="C24" s="278"/>
      <c r="D24" s="278"/>
      <c r="E24" s="278"/>
      <c r="F24" s="278"/>
      <c r="G24" s="278"/>
      <c r="H24" s="279"/>
      <c r="I24" s="277" t="s">
        <v>878</v>
      </c>
      <c r="J24" s="278"/>
      <c r="K24" s="278"/>
      <c r="L24" s="278"/>
      <c r="M24" s="278"/>
      <c r="N24" s="278"/>
      <c r="O24" s="278"/>
      <c r="P24" s="279"/>
    </row>
    <row r="25" spans="1:16" ht="14.25">
      <c r="A25" s="280" t="s">
        <v>242</v>
      </c>
      <c r="B25" s="281"/>
      <c r="C25" s="281"/>
      <c r="D25" s="281"/>
      <c r="E25" s="281"/>
      <c r="F25" s="281"/>
      <c r="G25" s="281"/>
      <c r="H25" s="282"/>
      <c r="I25" s="280" t="s">
        <v>909</v>
      </c>
      <c r="J25" s="281"/>
      <c r="K25" s="281"/>
      <c r="L25" s="281"/>
      <c r="M25" s="281"/>
      <c r="N25" s="281"/>
      <c r="O25" s="281"/>
      <c r="P25" s="282"/>
    </row>
    <row r="26" spans="1:16" ht="14.25">
      <c r="A26" s="308" t="s">
        <v>134</v>
      </c>
      <c r="B26" s="309"/>
      <c r="C26" s="309"/>
      <c r="D26" s="309"/>
      <c r="E26" s="309"/>
      <c r="F26" s="309"/>
      <c r="G26" s="309"/>
      <c r="H26" s="310"/>
      <c r="I26" s="308" t="s">
        <v>134</v>
      </c>
      <c r="J26" s="309"/>
      <c r="K26" s="309"/>
      <c r="L26" s="309"/>
      <c r="M26" s="309"/>
      <c r="N26" s="309"/>
      <c r="O26" s="309"/>
      <c r="P26" s="310"/>
    </row>
    <row r="27" spans="1:16" ht="14.25">
      <c r="A27" s="275" t="s">
        <v>882</v>
      </c>
      <c r="B27" s="287"/>
      <c r="C27" s="287"/>
      <c r="D27" s="287"/>
      <c r="E27" s="287"/>
      <c r="F27" s="287"/>
      <c r="G27" s="287"/>
      <c r="H27" s="276"/>
      <c r="I27" s="275" t="s">
        <v>883</v>
      </c>
      <c r="J27" s="287"/>
      <c r="K27" s="287"/>
      <c r="L27" s="287"/>
      <c r="M27" s="287"/>
      <c r="N27" s="287"/>
      <c r="O27" s="287"/>
      <c r="P27" s="276"/>
    </row>
    <row r="28" spans="1:16" ht="14.25">
      <c r="A28" s="290" t="s">
        <v>18</v>
      </c>
      <c r="B28" s="292" t="s">
        <v>19</v>
      </c>
      <c r="C28" s="283" t="s">
        <v>20</v>
      </c>
      <c r="D28" s="283"/>
      <c r="E28" s="283"/>
      <c r="F28" s="294" t="s">
        <v>21</v>
      </c>
      <c r="G28" s="294" t="s">
        <v>23</v>
      </c>
      <c r="H28" s="288" t="s">
        <v>24</v>
      </c>
      <c r="I28" s="290" t="s">
        <v>18</v>
      </c>
      <c r="J28" s="292" t="s">
        <v>19</v>
      </c>
      <c r="K28" s="283" t="s">
        <v>20</v>
      </c>
      <c r="L28" s="283"/>
      <c r="M28" s="283"/>
      <c r="N28" s="294" t="s">
        <v>21</v>
      </c>
      <c r="O28" s="294" t="s">
        <v>23</v>
      </c>
      <c r="P28" s="288" t="s">
        <v>24</v>
      </c>
    </row>
    <row r="29" spans="1:16" ht="14.25">
      <c r="A29" s="291"/>
      <c r="B29" s="293"/>
      <c r="C29" s="51" t="s">
        <v>25</v>
      </c>
      <c r="D29" s="51" t="s">
        <v>26</v>
      </c>
      <c r="E29" s="51" t="s">
        <v>27</v>
      </c>
      <c r="F29" s="295"/>
      <c r="G29" s="295"/>
      <c r="H29" s="289"/>
      <c r="I29" s="291"/>
      <c r="J29" s="293"/>
      <c r="K29" s="51" t="s">
        <v>25</v>
      </c>
      <c r="L29" s="51" t="s">
        <v>26</v>
      </c>
      <c r="M29" s="51" t="s">
        <v>27</v>
      </c>
      <c r="N29" s="295"/>
      <c r="O29" s="295"/>
      <c r="P29" s="289"/>
    </row>
    <row r="30" spans="1:16" ht="14.25">
      <c r="A30" s="60">
        <v>1000086</v>
      </c>
      <c r="B30" s="98" t="s">
        <v>146</v>
      </c>
      <c r="C30" s="99">
        <v>80</v>
      </c>
      <c r="D30" s="100"/>
      <c r="E30" s="101">
        <v>48</v>
      </c>
      <c r="F30" s="102"/>
      <c r="G30" s="88">
        <f>SUM(C30:F30)</f>
        <v>128</v>
      </c>
      <c r="H30" s="103">
        <f>G30/16</f>
        <v>8</v>
      </c>
      <c r="I30" s="75" t="s">
        <v>158</v>
      </c>
      <c r="J30" s="76" t="s">
        <v>159</v>
      </c>
      <c r="K30" s="77">
        <v>80</v>
      </c>
      <c r="L30" s="78"/>
      <c r="M30" s="79"/>
      <c r="N30" s="78"/>
      <c r="O30" s="80">
        <v>80</v>
      </c>
      <c r="P30" s="81">
        <v>5</v>
      </c>
    </row>
    <row r="31" spans="1:16" ht="14.25">
      <c r="A31" s="104" t="s">
        <v>141</v>
      </c>
      <c r="B31" s="98" t="s">
        <v>140</v>
      </c>
      <c r="C31" s="105">
        <v>72</v>
      </c>
      <c r="D31" s="100"/>
      <c r="E31" s="106"/>
      <c r="F31" s="102"/>
      <c r="G31" s="88">
        <f>SUM(C31:F31)</f>
        <v>72</v>
      </c>
      <c r="H31" s="103">
        <f>G31/16</f>
        <v>4.5</v>
      </c>
      <c r="I31" s="75" t="s">
        <v>162</v>
      </c>
      <c r="J31" s="76" t="s">
        <v>163</v>
      </c>
      <c r="K31" s="79">
        <v>32</v>
      </c>
      <c r="L31" s="78"/>
      <c r="M31" s="82"/>
      <c r="N31" s="93"/>
      <c r="O31" s="85">
        <v>32</v>
      </c>
      <c r="P31" s="84">
        <v>2</v>
      </c>
    </row>
    <row r="32" spans="1:16" ht="14.25">
      <c r="A32" s="104" t="s">
        <v>261</v>
      </c>
      <c r="B32" s="98" t="s">
        <v>147</v>
      </c>
      <c r="C32" s="61">
        <v>64</v>
      </c>
      <c r="D32" s="88"/>
      <c r="E32" s="61">
        <v>32</v>
      </c>
      <c r="F32" s="60"/>
      <c r="G32" s="88">
        <f>SUM(C32:F32)</f>
        <v>96</v>
      </c>
      <c r="H32" s="103">
        <f>G32/16</f>
        <v>6</v>
      </c>
      <c r="I32" s="75" t="s">
        <v>101</v>
      </c>
      <c r="J32" s="91" t="s">
        <v>102</v>
      </c>
      <c r="K32" s="92">
        <v>32</v>
      </c>
      <c r="L32" s="93"/>
      <c r="M32" s="93"/>
      <c r="N32" s="101"/>
      <c r="O32" s="92">
        <v>32</v>
      </c>
      <c r="P32" s="84">
        <v>2</v>
      </c>
    </row>
    <row r="33" spans="1:16" ht="14.25">
      <c r="A33" s="104" t="s">
        <v>149</v>
      </c>
      <c r="B33" s="107" t="s">
        <v>142</v>
      </c>
      <c r="C33" s="88">
        <v>78</v>
      </c>
      <c r="D33" s="61"/>
      <c r="E33" s="88">
        <v>42</v>
      </c>
      <c r="F33" s="61"/>
      <c r="G33" s="88">
        <f>SUM(C33:F33)</f>
        <v>120</v>
      </c>
      <c r="H33" s="103">
        <f>G33/16</f>
        <v>7.5</v>
      </c>
      <c r="I33" s="104" t="s">
        <v>1155</v>
      </c>
      <c r="J33" s="87" t="s">
        <v>146</v>
      </c>
      <c r="K33" s="88">
        <v>48</v>
      </c>
      <c r="L33" s="62"/>
      <c r="M33" s="88">
        <v>48</v>
      </c>
      <c r="N33" s="93"/>
      <c r="O33" s="60">
        <f>SUM(J33:N33)</f>
        <v>96</v>
      </c>
      <c r="P33" s="108">
        <f>O33/16</f>
        <v>6</v>
      </c>
    </row>
    <row r="34" spans="1:16" ht="14.25">
      <c r="A34" s="104"/>
      <c r="B34" s="98"/>
      <c r="C34" s="88"/>
      <c r="D34" s="61"/>
      <c r="E34" s="88"/>
      <c r="F34" s="61"/>
      <c r="G34" s="88"/>
      <c r="H34" s="109"/>
      <c r="I34" s="104" t="s">
        <v>414</v>
      </c>
      <c r="J34" s="110" t="s">
        <v>58</v>
      </c>
      <c r="K34" s="101">
        <v>24</v>
      </c>
      <c r="L34" s="61"/>
      <c r="M34" s="101">
        <v>32</v>
      </c>
      <c r="N34" s="101"/>
      <c r="O34" s="105">
        <v>56</v>
      </c>
      <c r="P34" s="108">
        <f>O34/16</f>
        <v>3.5</v>
      </c>
    </row>
    <row r="35" spans="1:16" ht="14.25">
      <c r="A35" s="104"/>
      <c r="B35" s="98"/>
      <c r="C35" s="88"/>
      <c r="D35" s="61"/>
      <c r="E35" s="88"/>
      <c r="F35" s="61"/>
      <c r="G35" s="88"/>
      <c r="H35" s="90"/>
      <c r="I35" s="104" t="s">
        <v>415</v>
      </c>
      <c r="J35" s="107" t="s">
        <v>416</v>
      </c>
      <c r="K35" s="88">
        <v>24</v>
      </c>
      <c r="L35" s="61"/>
      <c r="M35" s="88"/>
      <c r="N35" s="92"/>
      <c r="O35" s="61">
        <f>SUM(J35:N35)</f>
        <v>24</v>
      </c>
      <c r="P35" s="108">
        <f>O35/16</f>
        <v>1.5</v>
      </c>
    </row>
    <row r="36" spans="1:16" ht="14.25">
      <c r="A36" s="104"/>
      <c r="B36" s="98"/>
      <c r="C36" s="88"/>
      <c r="D36" s="61"/>
      <c r="E36" s="88"/>
      <c r="F36" s="61"/>
      <c r="G36" s="88"/>
      <c r="H36" s="90"/>
      <c r="I36" s="86"/>
      <c r="J36" s="98"/>
      <c r="K36" s="88"/>
      <c r="L36" s="61"/>
      <c r="M36" s="88"/>
      <c r="N36" s="101"/>
      <c r="O36" s="62"/>
      <c r="P36" s="90"/>
    </row>
    <row r="37" spans="1:16" ht="14.25">
      <c r="A37" s="104"/>
      <c r="B37" s="98"/>
      <c r="C37" s="88"/>
      <c r="D37" s="61"/>
      <c r="E37" s="88"/>
      <c r="F37" s="61"/>
      <c r="G37" s="88"/>
      <c r="H37" s="90"/>
      <c r="I37" s="86"/>
      <c r="J37" s="98"/>
      <c r="K37" s="88"/>
      <c r="L37" s="61"/>
      <c r="M37" s="88"/>
      <c r="N37" s="61"/>
      <c r="O37" s="88"/>
      <c r="P37" s="90"/>
    </row>
    <row r="38" spans="1:16" ht="14.25">
      <c r="A38" s="104"/>
      <c r="B38" s="98"/>
      <c r="C38" s="88"/>
      <c r="D38" s="61"/>
      <c r="E38" s="88"/>
      <c r="F38" s="61"/>
      <c r="G38" s="88"/>
      <c r="H38" s="90"/>
      <c r="I38" s="86"/>
      <c r="J38" s="98"/>
      <c r="K38" s="88"/>
      <c r="L38" s="61"/>
      <c r="M38" s="88"/>
      <c r="N38" s="61"/>
      <c r="O38" s="88"/>
      <c r="P38" s="90"/>
    </row>
    <row r="39" spans="1:16" ht="14.25">
      <c r="A39" s="104"/>
      <c r="B39" s="98"/>
      <c r="C39" s="88"/>
      <c r="D39" s="61"/>
      <c r="E39" s="88"/>
      <c r="F39" s="61"/>
      <c r="G39" s="88"/>
      <c r="H39" s="90"/>
      <c r="I39" s="86"/>
      <c r="J39" s="98"/>
      <c r="K39" s="88"/>
      <c r="L39" s="61"/>
      <c r="M39" s="88"/>
      <c r="N39" s="61"/>
      <c r="O39" s="88"/>
      <c r="P39" s="90"/>
    </row>
    <row r="40" spans="1:16" ht="14.25">
      <c r="A40" s="104"/>
      <c r="B40" s="98"/>
      <c r="C40" s="88"/>
      <c r="D40" s="61"/>
      <c r="E40" s="88"/>
      <c r="F40" s="61"/>
      <c r="G40" s="88"/>
      <c r="H40" s="90"/>
      <c r="I40" s="86"/>
      <c r="J40" s="98"/>
      <c r="K40" s="88"/>
      <c r="L40" s="61"/>
      <c r="M40" s="88"/>
      <c r="N40" s="61"/>
      <c r="O40" s="88"/>
      <c r="P40" s="90"/>
    </row>
    <row r="41" spans="1:16" ht="14.25">
      <c r="A41" s="104"/>
      <c r="B41" s="98"/>
      <c r="C41" s="88"/>
      <c r="D41" s="61"/>
      <c r="E41" s="88"/>
      <c r="F41" s="61"/>
      <c r="G41" s="88"/>
      <c r="H41" s="90"/>
      <c r="I41" s="86"/>
      <c r="J41" s="86"/>
      <c r="K41" s="86"/>
      <c r="L41" s="86"/>
      <c r="M41" s="86"/>
      <c r="N41" s="86"/>
      <c r="O41" s="86"/>
      <c r="P41" s="104"/>
    </row>
    <row r="42" spans="1:16" ht="14.25">
      <c r="A42" s="71"/>
      <c r="B42" s="94"/>
      <c r="C42" s="88"/>
      <c r="D42" s="61"/>
      <c r="E42" s="88"/>
      <c r="F42" s="61"/>
      <c r="G42" s="88"/>
      <c r="H42" s="90"/>
      <c r="I42" s="323" t="s">
        <v>1156</v>
      </c>
      <c r="J42" s="346"/>
      <c r="K42" s="346"/>
      <c r="L42" s="346"/>
      <c r="M42" s="346"/>
      <c r="N42" s="346"/>
      <c r="O42" s="346"/>
      <c r="P42" s="347"/>
    </row>
    <row r="43" spans="1:16" ht="14.25">
      <c r="A43" s="275" t="s">
        <v>14</v>
      </c>
      <c r="B43" s="276"/>
      <c r="C43" s="47">
        <f>SUM(C30:C35)</f>
        <v>294</v>
      </c>
      <c r="D43" s="47"/>
      <c r="E43" s="47">
        <f>SUM(E30:E35)</f>
        <v>122</v>
      </c>
      <c r="F43" s="47"/>
      <c r="G43" s="47">
        <f>SUM(G30:G35)</f>
        <v>416</v>
      </c>
      <c r="H43" s="96">
        <f>SUM(H30:H35)</f>
        <v>26</v>
      </c>
      <c r="I43" s="275" t="s">
        <v>14</v>
      </c>
      <c r="J43" s="276"/>
      <c r="K43" s="47">
        <f>SUM(K30:K35)</f>
        <v>240</v>
      </c>
      <c r="L43" s="47"/>
      <c r="M43" s="47">
        <f>SUM(M30:M35)</f>
        <v>80</v>
      </c>
      <c r="N43" s="47"/>
      <c r="O43" s="47">
        <f>SUM(O30:O35)</f>
        <v>320</v>
      </c>
      <c r="P43" s="48">
        <f>SUM(P30:P35)</f>
        <v>20</v>
      </c>
    </row>
    <row r="44" spans="1:16" ht="14.25">
      <c r="A44" s="275" t="s">
        <v>15</v>
      </c>
      <c r="B44" s="276"/>
      <c r="C44" s="275">
        <f>SUM(C43:E43)</f>
        <v>416</v>
      </c>
      <c r="D44" s="287"/>
      <c r="E44" s="276"/>
      <c r="F44" s="47"/>
      <c r="G44" s="47">
        <f>SUM(C44:F44)</f>
        <v>416</v>
      </c>
      <c r="H44" s="96">
        <f>SUM(H30:H42)</f>
        <v>26</v>
      </c>
      <c r="I44" s="275" t="s">
        <v>15</v>
      </c>
      <c r="J44" s="276"/>
      <c r="K44" s="275">
        <f>SUM(K43:M43)</f>
        <v>320</v>
      </c>
      <c r="L44" s="287"/>
      <c r="M44" s="276"/>
      <c r="N44" s="47"/>
      <c r="O44" s="47">
        <f>SUM(K44:N44)</f>
        <v>320</v>
      </c>
      <c r="P44" s="48">
        <f>SUM(P30:P42)</f>
        <v>20</v>
      </c>
    </row>
    <row r="48" spans="1:16" ht="14.25">
      <c r="A48" s="277" t="s">
        <v>880</v>
      </c>
      <c r="B48" s="278"/>
      <c r="C48" s="278"/>
      <c r="D48" s="278"/>
      <c r="E48" s="278"/>
      <c r="F48" s="278"/>
      <c r="G48" s="278"/>
      <c r="H48" s="279"/>
      <c r="I48" s="277" t="s">
        <v>880</v>
      </c>
      <c r="J48" s="278"/>
      <c r="K48" s="278"/>
      <c r="L48" s="278"/>
      <c r="M48" s="278"/>
      <c r="N48" s="278"/>
      <c r="O48" s="278"/>
      <c r="P48" s="279"/>
    </row>
    <row r="49" spans="1:16" ht="14.25">
      <c r="A49" s="280" t="s">
        <v>157</v>
      </c>
      <c r="B49" s="281"/>
      <c r="C49" s="281"/>
      <c r="D49" s="281"/>
      <c r="E49" s="281"/>
      <c r="F49" s="281"/>
      <c r="G49" s="281"/>
      <c r="H49" s="282"/>
      <c r="I49" s="280" t="s">
        <v>242</v>
      </c>
      <c r="J49" s="281"/>
      <c r="K49" s="281"/>
      <c r="L49" s="281"/>
      <c r="M49" s="281"/>
      <c r="N49" s="281"/>
      <c r="O49" s="281"/>
      <c r="P49" s="282"/>
    </row>
    <row r="50" spans="1:16" ht="14.25">
      <c r="A50" s="308" t="s">
        <v>135</v>
      </c>
      <c r="B50" s="309"/>
      <c r="C50" s="309"/>
      <c r="D50" s="309"/>
      <c r="E50" s="309"/>
      <c r="F50" s="309"/>
      <c r="G50" s="309"/>
      <c r="H50" s="310"/>
      <c r="I50" s="308" t="s">
        <v>135</v>
      </c>
      <c r="J50" s="309"/>
      <c r="K50" s="309"/>
      <c r="L50" s="309"/>
      <c r="M50" s="309"/>
      <c r="N50" s="309"/>
      <c r="O50" s="309"/>
      <c r="P50" s="310"/>
    </row>
    <row r="51" spans="1:16" ht="14.25">
      <c r="A51" s="275" t="s">
        <v>882</v>
      </c>
      <c r="B51" s="287"/>
      <c r="C51" s="287"/>
      <c r="D51" s="287"/>
      <c r="E51" s="287"/>
      <c r="F51" s="287"/>
      <c r="G51" s="287"/>
      <c r="H51" s="276"/>
      <c r="I51" s="275" t="s">
        <v>882</v>
      </c>
      <c r="J51" s="287"/>
      <c r="K51" s="287"/>
      <c r="L51" s="287"/>
      <c r="M51" s="287"/>
      <c r="N51" s="287"/>
      <c r="O51" s="287"/>
      <c r="P51" s="276"/>
    </row>
    <row r="52" spans="1:16" ht="14.25" customHeight="1">
      <c r="A52" s="290" t="s">
        <v>18</v>
      </c>
      <c r="B52" s="292" t="s">
        <v>19</v>
      </c>
      <c r="C52" s="283" t="s">
        <v>20</v>
      </c>
      <c r="D52" s="283"/>
      <c r="E52" s="283"/>
      <c r="F52" s="294" t="s">
        <v>21</v>
      </c>
      <c r="G52" s="294" t="s">
        <v>23</v>
      </c>
      <c r="H52" s="288" t="s">
        <v>24</v>
      </c>
      <c r="I52" s="290" t="s">
        <v>18</v>
      </c>
      <c r="J52" s="292" t="s">
        <v>19</v>
      </c>
      <c r="K52" s="283" t="s">
        <v>20</v>
      </c>
      <c r="L52" s="283"/>
      <c r="M52" s="283"/>
      <c r="N52" s="294" t="s">
        <v>21</v>
      </c>
      <c r="O52" s="294" t="s">
        <v>23</v>
      </c>
      <c r="P52" s="288" t="s">
        <v>24</v>
      </c>
    </row>
    <row r="53" spans="1:16" ht="14.25">
      <c r="A53" s="291"/>
      <c r="B53" s="293"/>
      <c r="C53" s="51" t="s">
        <v>25</v>
      </c>
      <c r="D53" s="51" t="s">
        <v>26</v>
      </c>
      <c r="E53" s="51" t="s">
        <v>27</v>
      </c>
      <c r="F53" s="295"/>
      <c r="G53" s="295"/>
      <c r="H53" s="289"/>
      <c r="I53" s="291"/>
      <c r="J53" s="293"/>
      <c r="K53" s="51" t="s">
        <v>25</v>
      </c>
      <c r="L53" s="51" t="s">
        <v>26</v>
      </c>
      <c r="M53" s="51" t="s">
        <v>27</v>
      </c>
      <c r="N53" s="295"/>
      <c r="O53" s="295"/>
      <c r="P53" s="289"/>
    </row>
    <row r="54" spans="1:16" ht="14.25">
      <c r="A54" s="111" t="s">
        <v>160</v>
      </c>
      <c r="B54" s="112" t="s">
        <v>161</v>
      </c>
      <c r="C54" s="82">
        <v>64</v>
      </c>
      <c r="D54" s="79"/>
      <c r="E54" s="79"/>
      <c r="F54" s="82"/>
      <c r="G54" s="77">
        <v>64</v>
      </c>
      <c r="H54" s="109">
        <v>4</v>
      </c>
      <c r="I54" s="88">
        <v>1001112</v>
      </c>
      <c r="J54" s="113" t="s">
        <v>103</v>
      </c>
      <c r="K54" s="105">
        <v>36</v>
      </c>
      <c r="L54" s="101"/>
      <c r="M54" s="105"/>
      <c r="N54" s="101">
        <v>12</v>
      </c>
      <c r="O54" s="105">
        <f>SUM(K54:N54)</f>
        <v>48</v>
      </c>
      <c r="P54" s="114">
        <f>O54/16</f>
        <v>3</v>
      </c>
    </row>
    <row r="55" spans="1:16" ht="14.25">
      <c r="A55" s="115" t="s">
        <v>164</v>
      </c>
      <c r="B55" s="112" t="s">
        <v>165</v>
      </c>
      <c r="C55" s="78">
        <v>32</v>
      </c>
      <c r="D55" s="79"/>
      <c r="E55" s="78"/>
      <c r="F55" s="82"/>
      <c r="G55" s="79">
        <v>32</v>
      </c>
      <c r="H55" s="109">
        <v>2</v>
      </c>
      <c r="I55" s="88">
        <v>1002272</v>
      </c>
      <c r="J55" s="113" t="s">
        <v>156</v>
      </c>
      <c r="K55" s="105">
        <v>64</v>
      </c>
      <c r="L55" s="101"/>
      <c r="M55" s="105">
        <v>48</v>
      </c>
      <c r="N55" s="101"/>
      <c r="O55" s="105">
        <f>SUM(K55:N55)</f>
        <v>112</v>
      </c>
      <c r="P55" s="114">
        <f>O55/16</f>
        <v>7</v>
      </c>
    </row>
    <row r="56" spans="1:16" ht="14.25">
      <c r="A56" s="104" t="s">
        <v>166</v>
      </c>
      <c r="B56" s="98" t="s">
        <v>68</v>
      </c>
      <c r="C56" s="61">
        <v>22</v>
      </c>
      <c r="D56" s="88"/>
      <c r="E56" s="61">
        <v>10</v>
      </c>
      <c r="F56" s="60"/>
      <c r="G56" s="88">
        <v>32</v>
      </c>
      <c r="H56" s="90">
        <v>2</v>
      </c>
      <c r="I56" s="104" t="s">
        <v>933</v>
      </c>
      <c r="J56" s="113" t="s">
        <v>932</v>
      </c>
      <c r="K56" s="105">
        <v>56</v>
      </c>
      <c r="L56" s="101"/>
      <c r="M56" s="105">
        <v>40</v>
      </c>
      <c r="N56" s="88"/>
      <c r="O56" s="105">
        <f>SUM(K56:N56)</f>
        <v>96</v>
      </c>
      <c r="P56" s="114">
        <f>O56/16</f>
        <v>6</v>
      </c>
    </row>
    <row r="57" spans="1:16" ht="14.25">
      <c r="A57" s="104" t="s">
        <v>167</v>
      </c>
      <c r="B57" s="107" t="s">
        <v>103</v>
      </c>
      <c r="C57" s="88">
        <v>36</v>
      </c>
      <c r="D57" s="61"/>
      <c r="E57" s="88">
        <v>12</v>
      </c>
      <c r="F57" s="61"/>
      <c r="G57" s="88">
        <v>48</v>
      </c>
      <c r="H57" s="90">
        <v>3</v>
      </c>
      <c r="I57" s="104" t="s">
        <v>931</v>
      </c>
      <c r="J57" s="113" t="s">
        <v>930</v>
      </c>
      <c r="K57" s="105">
        <v>64</v>
      </c>
      <c r="L57" s="101"/>
      <c r="M57" s="105">
        <v>32</v>
      </c>
      <c r="N57" s="101"/>
      <c r="O57" s="105">
        <f>SUM(K57:N57)</f>
        <v>96</v>
      </c>
      <c r="P57" s="114">
        <f>O57/16</f>
        <v>6</v>
      </c>
    </row>
    <row r="58" spans="1:16" ht="14.25">
      <c r="A58" s="104" t="s">
        <v>169</v>
      </c>
      <c r="B58" s="107" t="s">
        <v>170</v>
      </c>
      <c r="C58" s="88">
        <v>72</v>
      </c>
      <c r="D58" s="61"/>
      <c r="E58" s="88">
        <v>54</v>
      </c>
      <c r="F58" s="61">
        <v>2</v>
      </c>
      <c r="G58" s="88">
        <v>128</v>
      </c>
      <c r="H58" s="90">
        <v>8</v>
      </c>
      <c r="I58" s="88">
        <v>1002211</v>
      </c>
      <c r="J58" s="113" t="s">
        <v>929</v>
      </c>
      <c r="K58" s="105">
        <v>48</v>
      </c>
      <c r="L58" s="101"/>
      <c r="M58" s="105">
        <v>48</v>
      </c>
      <c r="N58" s="101"/>
      <c r="O58" s="105">
        <f>SUM(K58:N58)</f>
        <v>96</v>
      </c>
      <c r="P58" s="114">
        <f>O58/16</f>
        <v>6</v>
      </c>
    </row>
    <row r="59" spans="1:16" ht="14.25">
      <c r="A59" s="86" t="s">
        <v>171</v>
      </c>
      <c r="B59" s="98" t="s">
        <v>172</v>
      </c>
      <c r="C59" s="88">
        <v>32</v>
      </c>
      <c r="D59" s="61"/>
      <c r="E59" s="88"/>
      <c r="F59" s="61"/>
      <c r="G59" s="88">
        <v>32</v>
      </c>
      <c r="H59" s="90">
        <v>2</v>
      </c>
      <c r="I59" s="104"/>
      <c r="J59" s="113"/>
      <c r="K59" s="105"/>
      <c r="L59" s="101"/>
      <c r="M59" s="105"/>
      <c r="N59" s="101"/>
      <c r="O59" s="105"/>
      <c r="P59" s="114"/>
    </row>
    <row r="60" spans="1:16" ht="14.25">
      <c r="A60" s="86"/>
      <c r="B60" s="98"/>
      <c r="C60" s="88"/>
      <c r="D60" s="61"/>
      <c r="E60" s="88"/>
      <c r="F60" s="61"/>
      <c r="G60" s="88"/>
      <c r="H60" s="90"/>
      <c r="I60" s="104"/>
      <c r="J60" s="113"/>
      <c r="K60" s="105"/>
      <c r="L60" s="101"/>
      <c r="M60" s="105"/>
      <c r="N60" s="101"/>
      <c r="O60" s="105"/>
      <c r="P60" s="114"/>
    </row>
    <row r="61" spans="1:16" ht="14.25">
      <c r="A61" s="86"/>
      <c r="B61" s="98"/>
      <c r="C61" s="88"/>
      <c r="D61" s="61"/>
      <c r="E61" s="88"/>
      <c r="F61" s="61"/>
      <c r="G61" s="88"/>
      <c r="H61" s="90"/>
      <c r="I61" s="86"/>
      <c r="J61" s="113"/>
      <c r="K61" s="105"/>
      <c r="L61" s="101"/>
      <c r="M61" s="105"/>
      <c r="N61" s="101"/>
      <c r="O61" s="105"/>
      <c r="P61" s="114"/>
    </row>
    <row r="62" spans="1:16" ht="14.25">
      <c r="A62" s="86"/>
      <c r="B62" s="98"/>
      <c r="C62" s="88"/>
      <c r="D62" s="61"/>
      <c r="E62" s="88"/>
      <c r="F62" s="61"/>
      <c r="G62" s="88"/>
      <c r="H62" s="90"/>
      <c r="I62" s="86"/>
      <c r="J62" s="113"/>
      <c r="K62" s="105"/>
      <c r="L62" s="101"/>
      <c r="M62" s="105"/>
      <c r="N62" s="101"/>
      <c r="O62" s="105"/>
      <c r="P62" s="114"/>
    </row>
    <row r="63" spans="1:16" ht="14.25">
      <c r="A63" s="86"/>
      <c r="B63" s="98"/>
      <c r="C63" s="88"/>
      <c r="D63" s="61"/>
      <c r="E63" s="88"/>
      <c r="F63" s="61"/>
      <c r="G63" s="88"/>
      <c r="H63" s="90"/>
      <c r="I63" s="86"/>
      <c r="J63" s="113"/>
      <c r="K63" s="105"/>
      <c r="L63" s="101"/>
      <c r="M63" s="105"/>
      <c r="N63" s="101"/>
      <c r="O63" s="105"/>
      <c r="P63" s="114"/>
    </row>
    <row r="64" spans="1:16" ht="14.25">
      <c r="A64" s="86"/>
      <c r="B64" s="98"/>
      <c r="C64" s="88"/>
      <c r="D64" s="61"/>
      <c r="E64" s="88"/>
      <c r="F64" s="61"/>
      <c r="G64" s="88"/>
      <c r="H64" s="90"/>
      <c r="I64" s="86"/>
      <c r="J64" s="113"/>
      <c r="K64" s="105"/>
      <c r="L64" s="101"/>
      <c r="M64" s="105"/>
      <c r="N64" s="101"/>
      <c r="O64" s="105"/>
      <c r="P64" s="114"/>
    </row>
    <row r="65" spans="1:16" ht="14.25">
      <c r="A65" s="86"/>
      <c r="B65" s="98"/>
      <c r="C65" s="88"/>
      <c r="D65" s="61"/>
      <c r="E65" s="88"/>
      <c r="F65" s="61"/>
      <c r="G65" s="88"/>
      <c r="H65" s="90"/>
      <c r="I65" s="86"/>
      <c r="J65" s="113"/>
      <c r="K65" s="105"/>
      <c r="L65" s="101"/>
      <c r="M65" s="105"/>
      <c r="N65" s="101"/>
      <c r="O65" s="105"/>
      <c r="P65" s="114"/>
    </row>
    <row r="66" spans="1:16" ht="14.25">
      <c r="A66" s="86"/>
      <c r="B66" s="98"/>
      <c r="C66" s="88"/>
      <c r="D66" s="61"/>
      <c r="E66" s="88"/>
      <c r="F66" s="61"/>
      <c r="G66" s="88"/>
      <c r="H66" s="90"/>
      <c r="I66" s="86"/>
      <c r="J66" s="113"/>
      <c r="K66" s="105"/>
      <c r="L66" s="101"/>
      <c r="M66" s="105"/>
      <c r="N66" s="101"/>
      <c r="O66" s="105"/>
      <c r="P66" s="114"/>
    </row>
    <row r="67" spans="1:16" ht="14.25">
      <c r="A67" s="86"/>
      <c r="B67" s="98"/>
      <c r="C67" s="98"/>
      <c r="D67" s="98"/>
      <c r="E67" s="98"/>
      <c r="F67" s="98"/>
      <c r="G67" s="98"/>
      <c r="H67" s="98"/>
      <c r="I67" s="86"/>
      <c r="J67" s="116"/>
      <c r="K67" s="105"/>
      <c r="L67" s="101"/>
      <c r="M67" s="105"/>
      <c r="N67" s="101"/>
      <c r="O67" s="105"/>
      <c r="P67" s="114"/>
    </row>
    <row r="68" spans="1:16" ht="14.25">
      <c r="A68" s="275" t="s">
        <v>14</v>
      </c>
      <c r="B68" s="276"/>
      <c r="C68" s="47">
        <f>SUM(C54:C60)</f>
        <v>258</v>
      </c>
      <c r="D68" s="47"/>
      <c r="E68" s="47">
        <f>SUM(E54:E60)</f>
        <v>76</v>
      </c>
      <c r="F68" s="47">
        <f>SUM(F54:F60)</f>
        <v>2</v>
      </c>
      <c r="G68" s="47">
        <f>SUM(G54:G60)</f>
        <v>336</v>
      </c>
      <c r="H68" s="48">
        <f>SUM(H54:H60)</f>
        <v>21</v>
      </c>
      <c r="I68" s="275" t="s">
        <v>14</v>
      </c>
      <c r="J68" s="276"/>
      <c r="K68" s="47">
        <f>SUM(K54:K60)</f>
        <v>268</v>
      </c>
      <c r="L68" s="47"/>
      <c r="M68" s="47">
        <f>SUM(M54:M60)</f>
        <v>168</v>
      </c>
      <c r="N68" s="47">
        <f>SUM(N54:N60)</f>
        <v>12</v>
      </c>
      <c r="O68" s="47">
        <f>SUM(O54:O60)</f>
        <v>448</v>
      </c>
      <c r="P68" s="48">
        <f>SUM(P54:P60)</f>
        <v>28</v>
      </c>
    </row>
    <row r="69" spans="1:16" ht="14.25">
      <c r="A69" s="275" t="s">
        <v>15</v>
      </c>
      <c r="B69" s="276"/>
      <c r="C69" s="275">
        <f>SUM(C68:E68)</f>
        <v>334</v>
      </c>
      <c r="D69" s="287"/>
      <c r="E69" s="276"/>
      <c r="F69" s="47"/>
      <c r="G69" s="47">
        <f>SUM(C69:F69)</f>
        <v>334</v>
      </c>
      <c r="H69" s="48">
        <f>SUM(H54:H67)</f>
        <v>21</v>
      </c>
      <c r="I69" s="275" t="s">
        <v>15</v>
      </c>
      <c r="J69" s="276"/>
      <c r="K69" s="275">
        <f>SUM(K68:M68)</f>
        <v>436</v>
      </c>
      <c r="L69" s="287"/>
      <c r="M69" s="276"/>
      <c r="N69" s="47">
        <f>N68</f>
        <v>12</v>
      </c>
      <c r="O69" s="47">
        <f>SUM(K69:N69)</f>
        <v>448</v>
      </c>
      <c r="P69" s="48">
        <f>SUM(P54:P67)</f>
        <v>28</v>
      </c>
    </row>
    <row r="70" spans="1:16" ht="14.25">
      <c r="A70" s="277" t="s">
        <v>40</v>
      </c>
      <c r="B70" s="278"/>
      <c r="C70" s="278"/>
      <c r="D70" s="278"/>
      <c r="E70" s="278"/>
      <c r="F70" s="278"/>
      <c r="G70" s="278"/>
      <c r="H70" s="279"/>
      <c r="I70" s="277" t="s">
        <v>40</v>
      </c>
      <c r="J70" s="278"/>
      <c r="K70" s="278"/>
      <c r="L70" s="278"/>
      <c r="M70" s="278"/>
      <c r="N70" s="278"/>
      <c r="O70" s="278"/>
      <c r="P70" s="279"/>
    </row>
    <row r="71" spans="1:16" ht="14.25">
      <c r="A71" s="280" t="s">
        <v>157</v>
      </c>
      <c r="B71" s="281"/>
      <c r="C71" s="281"/>
      <c r="D71" s="281"/>
      <c r="E71" s="281"/>
      <c r="F71" s="281"/>
      <c r="G71" s="281"/>
      <c r="H71" s="282"/>
      <c r="I71" s="280" t="s">
        <v>242</v>
      </c>
      <c r="J71" s="281"/>
      <c r="K71" s="281"/>
      <c r="L71" s="281"/>
      <c r="M71" s="281"/>
      <c r="N71" s="281"/>
      <c r="O71" s="281"/>
      <c r="P71" s="282"/>
    </row>
    <row r="72" spans="1:16" ht="14.25">
      <c r="A72" s="308" t="s">
        <v>17</v>
      </c>
      <c r="B72" s="309"/>
      <c r="C72" s="309"/>
      <c r="D72" s="309"/>
      <c r="E72" s="309"/>
      <c r="F72" s="309"/>
      <c r="G72" s="309"/>
      <c r="H72" s="310"/>
      <c r="I72" s="308" t="s">
        <v>17</v>
      </c>
      <c r="J72" s="309"/>
      <c r="K72" s="309"/>
      <c r="L72" s="309"/>
      <c r="M72" s="309"/>
      <c r="N72" s="309"/>
      <c r="O72" s="309"/>
      <c r="P72" s="310"/>
    </row>
    <row r="73" spans="1:16" ht="14.25">
      <c r="A73" s="275" t="s">
        <v>882</v>
      </c>
      <c r="B73" s="287"/>
      <c r="C73" s="287"/>
      <c r="D73" s="287"/>
      <c r="E73" s="287"/>
      <c r="F73" s="287"/>
      <c r="G73" s="287"/>
      <c r="H73" s="276"/>
      <c r="I73" s="275" t="s">
        <v>882</v>
      </c>
      <c r="J73" s="287"/>
      <c r="K73" s="287"/>
      <c r="L73" s="287"/>
      <c r="M73" s="287"/>
      <c r="N73" s="287"/>
      <c r="O73" s="287"/>
      <c r="P73" s="276"/>
    </row>
    <row r="74" spans="1:16" ht="14.25" customHeight="1">
      <c r="A74" s="290" t="s">
        <v>18</v>
      </c>
      <c r="B74" s="292" t="s">
        <v>19</v>
      </c>
      <c r="C74" s="283" t="s">
        <v>20</v>
      </c>
      <c r="D74" s="283"/>
      <c r="E74" s="283"/>
      <c r="F74" s="294" t="s">
        <v>21</v>
      </c>
      <c r="G74" s="294" t="s">
        <v>23</v>
      </c>
      <c r="H74" s="288" t="s">
        <v>24</v>
      </c>
      <c r="I74" s="290" t="s">
        <v>18</v>
      </c>
      <c r="J74" s="292" t="s">
        <v>19</v>
      </c>
      <c r="K74" s="283" t="s">
        <v>20</v>
      </c>
      <c r="L74" s="283"/>
      <c r="M74" s="283"/>
      <c r="N74" s="294" t="s">
        <v>21</v>
      </c>
      <c r="O74" s="294" t="s">
        <v>23</v>
      </c>
      <c r="P74" s="288" t="s">
        <v>24</v>
      </c>
    </row>
    <row r="75" spans="1:16" ht="14.25">
      <c r="A75" s="291"/>
      <c r="B75" s="293"/>
      <c r="C75" s="51" t="s">
        <v>25</v>
      </c>
      <c r="D75" s="51" t="s">
        <v>26</v>
      </c>
      <c r="E75" s="51" t="s">
        <v>27</v>
      </c>
      <c r="F75" s="295"/>
      <c r="G75" s="295"/>
      <c r="H75" s="289"/>
      <c r="I75" s="291"/>
      <c r="J75" s="293"/>
      <c r="K75" s="51" t="s">
        <v>25</v>
      </c>
      <c r="L75" s="51" t="s">
        <v>26</v>
      </c>
      <c r="M75" s="51" t="s">
        <v>33</v>
      </c>
      <c r="N75" s="295"/>
      <c r="O75" s="295"/>
      <c r="P75" s="289"/>
    </row>
    <row r="76" spans="1:16" ht="14.25">
      <c r="A76" s="88">
        <v>1001001</v>
      </c>
      <c r="B76" s="113" t="s">
        <v>74</v>
      </c>
      <c r="C76" s="105">
        <v>48</v>
      </c>
      <c r="D76" s="101">
        <v>6</v>
      </c>
      <c r="E76" s="105"/>
      <c r="F76" s="101">
        <v>2</v>
      </c>
      <c r="G76" s="105">
        <f>SUM(C76:F76)</f>
        <v>56</v>
      </c>
      <c r="H76" s="103">
        <v>3.5</v>
      </c>
      <c r="I76" s="88">
        <v>1003332</v>
      </c>
      <c r="J76" s="98" t="s">
        <v>251</v>
      </c>
      <c r="K76" s="60">
        <v>48</v>
      </c>
      <c r="L76" s="117"/>
      <c r="M76" s="88"/>
      <c r="N76" s="1"/>
      <c r="O76" s="88">
        <f>SUM(K76:N76)</f>
        <v>48</v>
      </c>
      <c r="P76" s="108">
        <v>3</v>
      </c>
    </row>
    <row r="77" spans="1:16" ht="14.25">
      <c r="A77" s="88">
        <v>1001051</v>
      </c>
      <c r="B77" s="113" t="s">
        <v>175</v>
      </c>
      <c r="C77" s="105">
        <v>56</v>
      </c>
      <c r="D77" s="101">
        <v>24</v>
      </c>
      <c r="E77" s="105"/>
      <c r="F77" s="101"/>
      <c r="G77" s="105">
        <f>SUM(C77:F77)</f>
        <v>80</v>
      </c>
      <c r="H77" s="103">
        <v>5</v>
      </c>
      <c r="I77" s="88">
        <v>1203551</v>
      </c>
      <c r="J77" s="98" t="s">
        <v>252</v>
      </c>
      <c r="K77" s="88">
        <v>32</v>
      </c>
      <c r="L77" s="118"/>
      <c r="M77" s="88"/>
      <c r="N77" s="118"/>
      <c r="O77" s="88">
        <f>SUM(K77:N77)</f>
        <v>32</v>
      </c>
      <c r="P77" s="108">
        <f>O77/16</f>
        <v>2</v>
      </c>
    </row>
    <row r="78" spans="1:16" ht="14.25">
      <c r="A78" s="104" t="s">
        <v>177</v>
      </c>
      <c r="B78" s="113" t="s">
        <v>178</v>
      </c>
      <c r="C78" s="105"/>
      <c r="D78" s="101"/>
      <c r="E78" s="105">
        <v>64</v>
      </c>
      <c r="F78" s="88"/>
      <c r="G78" s="105">
        <f>SUM(C78:F78)</f>
        <v>64</v>
      </c>
      <c r="H78" s="103">
        <v>4</v>
      </c>
      <c r="I78" s="88">
        <v>1004171</v>
      </c>
      <c r="J78" s="98" t="s">
        <v>253</v>
      </c>
      <c r="K78" s="88">
        <v>16</v>
      </c>
      <c r="L78" s="118"/>
      <c r="M78" s="88"/>
      <c r="N78" s="2"/>
      <c r="O78" s="88">
        <f>SUM(K78:N78)</f>
        <v>16</v>
      </c>
      <c r="P78" s="108">
        <f>O78/16</f>
        <v>1</v>
      </c>
    </row>
    <row r="79" spans="1:16" ht="14.25">
      <c r="A79" s="104" t="s">
        <v>180</v>
      </c>
      <c r="B79" s="113" t="s">
        <v>181</v>
      </c>
      <c r="C79" s="105">
        <v>38</v>
      </c>
      <c r="D79" s="101"/>
      <c r="E79" s="105">
        <v>42</v>
      </c>
      <c r="F79" s="101"/>
      <c r="G79" s="105">
        <f>SUM(C79:F79)</f>
        <v>80</v>
      </c>
      <c r="H79" s="103">
        <v>5</v>
      </c>
      <c r="I79" s="104" t="s">
        <v>928</v>
      </c>
      <c r="J79" s="113" t="s">
        <v>927</v>
      </c>
      <c r="K79" s="88">
        <v>26</v>
      </c>
      <c r="L79" s="118"/>
      <c r="M79" s="88">
        <v>102</v>
      </c>
      <c r="N79" s="2"/>
      <c r="O79" s="88">
        <f>SUM(K79:N79)</f>
        <v>128</v>
      </c>
      <c r="P79" s="108">
        <v>8</v>
      </c>
    </row>
    <row r="80" spans="1:16" ht="14.25">
      <c r="A80" s="88">
        <v>1002841</v>
      </c>
      <c r="B80" s="113" t="s">
        <v>183</v>
      </c>
      <c r="C80" s="105">
        <v>20</v>
      </c>
      <c r="D80" s="101"/>
      <c r="E80" s="105">
        <v>20</v>
      </c>
      <c r="F80" s="101"/>
      <c r="G80" s="105">
        <v>40</v>
      </c>
      <c r="H80" s="103">
        <v>2.5</v>
      </c>
      <c r="I80" s="88">
        <v>1303761</v>
      </c>
      <c r="J80" s="98" t="s">
        <v>254</v>
      </c>
      <c r="K80" s="88"/>
      <c r="L80" s="118"/>
      <c r="M80" s="88" t="s">
        <v>264</v>
      </c>
      <c r="N80" s="2"/>
      <c r="O80" s="88" t="s">
        <v>264</v>
      </c>
      <c r="P80" s="108">
        <v>10</v>
      </c>
    </row>
    <row r="81" spans="1:16" ht="14.25">
      <c r="A81" s="104" t="s">
        <v>185</v>
      </c>
      <c r="B81" s="113" t="s">
        <v>186</v>
      </c>
      <c r="C81" s="105">
        <v>72</v>
      </c>
      <c r="D81" s="101"/>
      <c r="E81" s="105"/>
      <c r="F81" s="101"/>
      <c r="G81" s="105">
        <v>72</v>
      </c>
      <c r="H81" s="103">
        <v>4.5</v>
      </c>
      <c r="I81" s="88"/>
      <c r="J81" s="98"/>
      <c r="K81" s="101"/>
      <c r="L81" s="88"/>
      <c r="M81" s="101"/>
      <c r="N81" s="101"/>
      <c r="O81" s="101"/>
      <c r="P81" s="108"/>
    </row>
    <row r="82" spans="1:16" ht="14.25">
      <c r="A82" s="104" t="s">
        <v>187</v>
      </c>
      <c r="B82" s="113" t="s">
        <v>188</v>
      </c>
      <c r="C82" s="105">
        <v>48</v>
      </c>
      <c r="D82" s="101"/>
      <c r="E82" s="105"/>
      <c r="F82" s="101"/>
      <c r="G82" s="105">
        <v>48</v>
      </c>
      <c r="H82" s="103">
        <v>3</v>
      </c>
      <c r="I82" s="88"/>
      <c r="J82" s="98"/>
      <c r="K82" s="101"/>
      <c r="L82" s="88"/>
      <c r="M82" s="101"/>
      <c r="N82" s="101"/>
      <c r="O82" s="101"/>
      <c r="P82" s="108"/>
    </row>
    <row r="83" spans="1:16" ht="14.25">
      <c r="A83" s="86" t="s">
        <v>926</v>
      </c>
      <c r="B83" s="113" t="s">
        <v>815</v>
      </c>
      <c r="C83" s="105">
        <v>24</v>
      </c>
      <c r="D83" s="101"/>
      <c r="E83" s="105"/>
      <c r="F83" s="101"/>
      <c r="G83" s="105">
        <v>24</v>
      </c>
      <c r="H83" s="103">
        <v>1.5</v>
      </c>
      <c r="I83" s="88"/>
      <c r="J83" s="98"/>
      <c r="K83" s="101"/>
      <c r="L83" s="88"/>
      <c r="M83" s="101"/>
      <c r="N83" s="101"/>
      <c r="O83" s="101"/>
      <c r="P83" s="108"/>
    </row>
    <row r="84" spans="1:16" ht="14.25">
      <c r="A84" s="86"/>
      <c r="B84" s="113"/>
      <c r="C84" s="105"/>
      <c r="D84" s="101"/>
      <c r="E84" s="105"/>
      <c r="F84" s="101"/>
      <c r="G84" s="105"/>
      <c r="H84" s="103"/>
      <c r="I84" s="88"/>
      <c r="J84" s="98"/>
      <c r="K84" s="101"/>
      <c r="L84" s="88"/>
      <c r="M84" s="101"/>
      <c r="N84" s="101"/>
      <c r="O84" s="101"/>
      <c r="P84" s="108"/>
    </row>
    <row r="85" spans="1:16" ht="14.25">
      <c r="A85" s="86"/>
      <c r="B85" s="113"/>
      <c r="C85" s="105"/>
      <c r="D85" s="101"/>
      <c r="E85" s="105"/>
      <c r="F85" s="101"/>
      <c r="G85" s="105"/>
      <c r="H85" s="103"/>
      <c r="I85" s="88"/>
      <c r="J85" s="98"/>
      <c r="K85" s="101"/>
      <c r="L85" s="88"/>
      <c r="M85" s="101"/>
      <c r="N85" s="101"/>
      <c r="O85" s="101"/>
      <c r="P85" s="108"/>
    </row>
    <row r="86" spans="1:16" ht="14.25">
      <c r="A86" s="86"/>
      <c r="B86" s="113"/>
      <c r="C86" s="105"/>
      <c r="D86" s="101"/>
      <c r="E86" s="105"/>
      <c r="F86" s="101"/>
      <c r="G86" s="105"/>
      <c r="H86" s="103"/>
      <c r="I86" s="88"/>
      <c r="J86" s="98"/>
      <c r="K86" s="101"/>
      <c r="L86" s="88"/>
      <c r="M86" s="101"/>
      <c r="N86" s="101"/>
      <c r="O86" s="101"/>
      <c r="P86" s="108"/>
    </row>
    <row r="87" spans="1:16" ht="14.25">
      <c r="A87" s="86"/>
      <c r="B87" s="113"/>
      <c r="C87" s="105"/>
      <c r="D87" s="101"/>
      <c r="E87" s="105"/>
      <c r="F87" s="101"/>
      <c r="G87" s="105"/>
      <c r="H87" s="103"/>
      <c r="I87" s="88"/>
      <c r="J87" s="98"/>
      <c r="K87" s="101"/>
      <c r="L87" s="88"/>
      <c r="M87" s="101"/>
      <c r="N87" s="101"/>
      <c r="O87" s="101"/>
      <c r="P87" s="108"/>
    </row>
    <row r="88" spans="1:16" ht="14.25">
      <c r="A88" s="86"/>
      <c r="B88" s="113"/>
      <c r="C88" s="105"/>
      <c r="D88" s="101"/>
      <c r="E88" s="105"/>
      <c r="F88" s="101"/>
      <c r="G88" s="105"/>
      <c r="H88" s="103"/>
      <c r="I88" s="119"/>
      <c r="J88" s="120"/>
      <c r="K88" s="120"/>
      <c r="L88" s="120"/>
      <c r="M88" s="120"/>
      <c r="N88" s="120"/>
      <c r="O88" s="120"/>
      <c r="P88" s="120"/>
    </row>
    <row r="89" spans="1:16" ht="14.25" customHeight="1">
      <c r="A89" s="86"/>
      <c r="B89" s="113"/>
      <c r="C89" s="105"/>
      <c r="D89" s="101"/>
      <c r="E89" s="105"/>
      <c r="F89" s="101"/>
      <c r="G89" s="105"/>
      <c r="H89" s="103"/>
      <c r="I89" s="119"/>
      <c r="J89" s="120"/>
      <c r="K89" s="120"/>
      <c r="L89" s="120"/>
      <c r="M89" s="120"/>
      <c r="N89" s="120"/>
      <c r="O89" s="120"/>
      <c r="P89" s="120"/>
    </row>
    <row r="90" spans="1:16" ht="14.25">
      <c r="A90" s="88"/>
      <c r="B90" s="98"/>
      <c r="C90" s="101"/>
      <c r="D90" s="88"/>
      <c r="E90" s="101"/>
      <c r="F90" s="101"/>
      <c r="G90" s="101"/>
      <c r="H90" s="108"/>
      <c r="I90" s="121"/>
      <c r="J90" s="122"/>
      <c r="K90" s="122"/>
      <c r="L90" s="122"/>
      <c r="M90" s="122"/>
      <c r="N90" s="122"/>
      <c r="O90" s="122"/>
      <c r="P90" s="122"/>
    </row>
    <row r="91" spans="1:16" ht="14.25">
      <c r="A91" s="275" t="s">
        <v>14</v>
      </c>
      <c r="B91" s="276"/>
      <c r="C91" s="47">
        <f aca="true" t="shared" si="0" ref="C91:H91">SUM(C76:C83)</f>
        <v>306</v>
      </c>
      <c r="D91" s="47">
        <f t="shared" si="0"/>
        <v>30</v>
      </c>
      <c r="E91" s="47">
        <f t="shared" si="0"/>
        <v>126</v>
      </c>
      <c r="F91" s="47">
        <f t="shared" si="0"/>
        <v>2</v>
      </c>
      <c r="G91" s="47">
        <f t="shared" si="0"/>
        <v>464</v>
      </c>
      <c r="H91" s="48">
        <f t="shared" si="0"/>
        <v>29</v>
      </c>
      <c r="I91" s="275" t="s">
        <v>14</v>
      </c>
      <c r="J91" s="276"/>
      <c r="K91" s="47">
        <f>SUM(K76:K90)</f>
        <v>122</v>
      </c>
      <c r="L91" s="47"/>
      <c r="M91" s="47" t="s">
        <v>264</v>
      </c>
      <c r="N91" s="47"/>
      <c r="O91" s="123" t="s">
        <v>255</v>
      </c>
      <c r="P91" s="48">
        <f>SUM(P76:P90)</f>
        <v>24</v>
      </c>
    </row>
    <row r="92" spans="1:16" ht="14.25">
      <c r="A92" s="275" t="s">
        <v>15</v>
      </c>
      <c r="B92" s="276"/>
      <c r="C92" s="64">
        <f>SUM(C91:E91)</f>
        <v>462</v>
      </c>
      <c r="D92" s="65"/>
      <c r="E92" s="66"/>
      <c r="F92" s="47">
        <f>F91</f>
        <v>2</v>
      </c>
      <c r="G92" s="47">
        <f>SUM(C92:F92)</f>
        <v>464</v>
      </c>
      <c r="H92" s="48">
        <f>SUM(H76:H90)</f>
        <v>29</v>
      </c>
      <c r="I92" s="275" t="s">
        <v>15</v>
      </c>
      <c r="J92" s="276"/>
      <c r="K92" s="275" t="s">
        <v>255</v>
      </c>
      <c r="L92" s="287"/>
      <c r="M92" s="276"/>
      <c r="N92" s="47"/>
      <c r="O92" s="123" t="s">
        <v>255</v>
      </c>
      <c r="P92" s="48">
        <f>SUM(P76:P90)</f>
        <v>24</v>
      </c>
    </row>
    <row r="96" spans="1:16" ht="14.25">
      <c r="A96" s="277" t="s">
        <v>881</v>
      </c>
      <c r="B96" s="278"/>
      <c r="C96" s="278"/>
      <c r="D96" s="278"/>
      <c r="E96" s="278"/>
      <c r="F96" s="278"/>
      <c r="G96" s="278"/>
      <c r="H96" s="279"/>
      <c r="I96" s="277" t="s">
        <v>893</v>
      </c>
      <c r="J96" s="278"/>
      <c r="K96" s="278"/>
      <c r="L96" s="278"/>
      <c r="M96" s="278"/>
      <c r="N96" s="278"/>
      <c r="O96" s="278"/>
      <c r="P96" s="279"/>
    </row>
    <row r="97" spans="1:16" ht="14.25">
      <c r="A97" s="280" t="s">
        <v>157</v>
      </c>
      <c r="B97" s="281"/>
      <c r="C97" s="281"/>
      <c r="D97" s="281"/>
      <c r="E97" s="281"/>
      <c r="F97" s="281"/>
      <c r="G97" s="281"/>
      <c r="H97" s="282"/>
      <c r="I97" s="280" t="s">
        <v>157</v>
      </c>
      <c r="J97" s="281"/>
      <c r="K97" s="281"/>
      <c r="L97" s="281"/>
      <c r="M97" s="281"/>
      <c r="N97" s="281"/>
      <c r="O97" s="281"/>
      <c r="P97" s="282"/>
    </row>
    <row r="98" spans="1:16" ht="14.25">
      <c r="A98" s="308" t="s">
        <v>173</v>
      </c>
      <c r="B98" s="309"/>
      <c r="C98" s="309"/>
      <c r="D98" s="309"/>
      <c r="E98" s="309"/>
      <c r="F98" s="309"/>
      <c r="G98" s="309"/>
      <c r="H98" s="310"/>
      <c r="I98" s="308" t="s">
        <v>173</v>
      </c>
      <c r="J98" s="309"/>
      <c r="K98" s="309"/>
      <c r="L98" s="309"/>
      <c r="M98" s="309"/>
      <c r="N98" s="309"/>
      <c r="O98" s="309"/>
      <c r="P98" s="310"/>
    </row>
    <row r="99" spans="1:16" ht="14.25">
      <c r="A99" s="275" t="s">
        <v>882</v>
      </c>
      <c r="B99" s="287"/>
      <c r="C99" s="287"/>
      <c r="D99" s="287"/>
      <c r="E99" s="287"/>
      <c r="F99" s="287"/>
      <c r="G99" s="287"/>
      <c r="H99" s="276"/>
      <c r="I99" s="275" t="s">
        <v>882</v>
      </c>
      <c r="J99" s="287"/>
      <c r="K99" s="287"/>
      <c r="L99" s="287"/>
      <c r="M99" s="287"/>
      <c r="N99" s="287"/>
      <c r="O99" s="287"/>
      <c r="P99" s="276"/>
    </row>
    <row r="100" spans="1:16" ht="14.25" customHeight="1">
      <c r="A100" s="290" t="s">
        <v>18</v>
      </c>
      <c r="B100" s="292" t="s">
        <v>19</v>
      </c>
      <c r="C100" s="283" t="s">
        <v>20</v>
      </c>
      <c r="D100" s="283"/>
      <c r="E100" s="283"/>
      <c r="F100" s="294" t="s">
        <v>21</v>
      </c>
      <c r="G100" s="294" t="s">
        <v>23</v>
      </c>
      <c r="H100" s="288" t="s">
        <v>24</v>
      </c>
      <c r="I100" s="290" t="s">
        <v>18</v>
      </c>
      <c r="J100" s="292" t="s">
        <v>19</v>
      </c>
      <c r="K100" s="283" t="s">
        <v>20</v>
      </c>
      <c r="L100" s="283"/>
      <c r="M100" s="283"/>
      <c r="N100" s="294" t="s">
        <v>21</v>
      </c>
      <c r="O100" s="294" t="s">
        <v>23</v>
      </c>
      <c r="P100" s="288" t="s">
        <v>24</v>
      </c>
    </row>
    <row r="101" spans="1:16" ht="14.25">
      <c r="A101" s="291"/>
      <c r="B101" s="293"/>
      <c r="C101" s="51" t="s">
        <v>25</v>
      </c>
      <c r="D101" s="51" t="s">
        <v>26</v>
      </c>
      <c r="E101" s="51" t="s">
        <v>28</v>
      </c>
      <c r="F101" s="295"/>
      <c r="G101" s="295"/>
      <c r="H101" s="289"/>
      <c r="I101" s="291"/>
      <c r="J101" s="293"/>
      <c r="K101" s="51" t="s">
        <v>25</v>
      </c>
      <c r="L101" s="51" t="s">
        <v>26</v>
      </c>
      <c r="M101" s="51" t="s">
        <v>28</v>
      </c>
      <c r="N101" s="295"/>
      <c r="O101" s="295"/>
      <c r="P101" s="289"/>
    </row>
    <row r="102" spans="1:16" ht="14.25">
      <c r="A102" s="88">
        <v>1001367</v>
      </c>
      <c r="B102" s="98" t="s">
        <v>174</v>
      </c>
      <c r="C102" s="60">
        <v>112</v>
      </c>
      <c r="D102" s="117"/>
      <c r="E102" s="88">
        <v>96</v>
      </c>
      <c r="F102" s="1"/>
      <c r="G102" s="88">
        <f>C102+E102</f>
        <v>208</v>
      </c>
      <c r="H102" s="90">
        <f>G102/16</f>
        <v>13</v>
      </c>
      <c r="I102" s="88" t="s">
        <v>191</v>
      </c>
      <c r="J102" s="113" t="s">
        <v>894</v>
      </c>
      <c r="K102" s="60"/>
      <c r="L102" s="117"/>
      <c r="M102" s="88" t="s">
        <v>904</v>
      </c>
      <c r="N102" s="1"/>
      <c r="O102" s="88" t="s">
        <v>904</v>
      </c>
      <c r="P102" s="108">
        <v>16</v>
      </c>
    </row>
    <row r="103" spans="1:16" ht="14.25">
      <c r="A103" s="88">
        <v>1001407</v>
      </c>
      <c r="B103" s="98" t="s">
        <v>176</v>
      </c>
      <c r="C103" s="88">
        <v>112</v>
      </c>
      <c r="D103" s="118"/>
      <c r="E103" s="88">
        <v>96</v>
      </c>
      <c r="F103" s="118"/>
      <c r="G103" s="88">
        <f>C103+E103</f>
        <v>208</v>
      </c>
      <c r="H103" s="90">
        <f aca="true" t="shared" si="1" ref="H103:H113">G103/16</f>
        <v>13</v>
      </c>
      <c r="I103" s="88" t="s">
        <v>265</v>
      </c>
      <c r="J103" s="124" t="s">
        <v>895</v>
      </c>
      <c r="K103" s="88"/>
      <c r="L103" s="118"/>
      <c r="M103" s="88" t="s">
        <v>904</v>
      </c>
      <c r="N103" s="118"/>
      <c r="O103" s="88" t="s">
        <v>904</v>
      </c>
      <c r="P103" s="108">
        <v>16</v>
      </c>
    </row>
    <row r="104" spans="1:16" ht="14.25">
      <c r="A104" s="88">
        <v>1001356</v>
      </c>
      <c r="B104" s="98" t="s">
        <v>179</v>
      </c>
      <c r="C104" s="88">
        <v>56</v>
      </c>
      <c r="D104" s="118"/>
      <c r="E104" s="88">
        <v>48</v>
      </c>
      <c r="F104" s="2"/>
      <c r="G104" s="88">
        <f>C104+E104</f>
        <v>104</v>
      </c>
      <c r="H104" s="90">
        <f t="shared" si="1"/>
        <v>6.5</v>
      </c>
      <c r="I104" s="88" t="s">
        <v>266</v>
      </c>
      <c r="J104" s="124" t="s">
        <v>896</v>
      </c>
      <c r="K104" s="88"/>
      <c r="L104" s="118"/>
      <c r="M104" s="88" t="s">
        <v>905</v>
      </c>
      <c r="N104" s="2"/>
      <c r="O104" s="88" t="s">
        <v>905</v>
      </c>
      <c r="P104" s="108">
        <v>8</v>
      </c>
    </row>
    <row r="105" spans="1:16" ht="14.25">
      <c r="A105" s="88">
        <v>1001336</v>
      </c>
      <c r="B105" s="98" t="s">
        <v>182</v>
      </c>
      <c r="C105" s="88">
        <v>56</v>
      </c>
      <c r="D105" s="118"/>
      <c r="E105" s="88">
        <v>48</v>
      </c>
      <c r="F105" s="2"/>
      <c r="G105" s="88">
        <f>C105+E105</f>
        <v>104</v>
      </c>
      <c r="H105" s="90">
        <f t="shared" si="1"/>
        <v>6.5</v>
      </c>
      <c r="I105" s="88" t="s">
        <v>267</v>
      </c>
      <c r="J105" s="124" t="s">
        <v>897</v>
      </c>
      <c r="K105" s="88"/>
      <c r="L105" s="118"/>
      <c r="M105" s="88" t="s">
        <v>905</v>
      </c>
      <c r="N105" s="2"/>
      <c r="O105" s="88" t="s">
        <v>905</v>
      </c>
      <c r="P105" s="108">
        <v>8</v>
      </c>
    </row>
    <row r="106" spans="1:16" ht="14.25">
      <c r="A106" s="88">
        <v>1001412</v>
      </c>
      <c r="B106" s="98" t="s">
        <v>184</v>
      </c>
      <c r="C106" s="101">
        <v>24</v>
      </c>
      <c r="D106" s="88"/>
      <c r="E106" s="101"/>
      <c r="F106" s="101"/>
      <c r="G106" s="101">
        <v>24</v>
      </c>
      <c r="H106" s="90">
        <f t="shared" si="1"/>
        <v>1.5</v>
      </c>
      <c r="I106" s="88" t="s">
        <v>268</v>
      </c>
      <c r="J106" s="124" t="s">
        <v>898</v>
      </c>
      <c r="K106" s="101"/>
      <c r="L106" s="88"/>
      <c r="M106" s="88" t="s">
        <v>906</v>
      </c>
      <c r="N106" s="101"/>
      <c r="O106" s="88" t="s">
        <v>906</v>
      </c>
      <c r="P106" s="108">
        <v>2</v>
      </c>
    </row>
    <row r="107" spans="1:16" ht="14.25">
      <c r="A107" s="88">
        <v>1001341</v>
      </c>
      <c r="B107" s="98" t="s">
        <v>29</v>
      </c>
      <c r="C107" s="101">
        <v>24</v>
      </c>
      <c r="D107" s="88"/>
      <c r="E107" s="101"/>
      <c r="F107" s="101"/>
      <c r="G107" s="101">
        <v>24</v>
      </c>
      <c r="H107" s="90">
        <f t="shared" si="1"/>
        <v>1.5</v>
      </c>
      <c r="I107" s="88" t="s">
        <v>269</v>
      </c>
      <c r="J107" s="124" t="s">
        <v>899</v>
      </c>
      <c r="K107" s="101"/>
      <c r="L107" s="88"/>
      <c r="M107" s="88" t="s">
        <v>906</v>
      </c>
      <c r="N107" s="101"/>
      <c r="O107" s="88" t="s">
        <v>906</v>
      </c>
      <c r="P107" s="108">
        <v>2</v>
      </c>
    </row>
    <row r="108" spans="1:16" ht="14.25">
      <c r="A108" s="88">
        <v>1001371</v>
      </c>
      <c r="B108" s="98" t="s">
        <v>30</v>
      </c>
      <c r="C108" s="101">
        <v>24</v>
      </c>
      <c r="D108" s="88"/>
      <c r="E108" s="101"/>
      <c r="F108" s="101"/>
      <c r="G108" s="101">
        <v>24</v>
      </c>
      <c r="H108" s="90">
        <f t="shared" si="1"/>
        <v>1.5</v>
      </c>
      <c r="I108" s="88" t="s">
        <v>270</v>
      </c>
      <c r="J108" s="124" t="s">
        <v>900</v>
      </c>
      <c r="K108" s="101"/>
      <c r="L108" s="88"/>
      <c r="M108" s="88" t="s">
        <v>906</v>
      </c>
      <c r="N108" s="101"/>
      <c r="O108" s="88" t="s">
        <v>906</v>
      </c>
      <c r="P108" s="108">
        <v>2</v>
      </c>
    </row>
    <row r="109" spans="1:16" ht="14.25">
      <c r="A109" s="88">
        <v>1001321</v>
      </c>
      <c r="B109" s="98" t="s">
        <v>32</v>
      </c>
      <c r="C109" s="101">
        <v>32</v>
      </c>
      <c r="D109" s="88"/>
      <c r="E109" s="101"/>
      <c r="F109" s="101"/>
      <c r="G109" s="101">
        <v>32</v>
      </c>
      <c r="H109" s="90">
        <f t="shared" si="1"/>
        <v>2</v>
      </c>
      <c r="I109" s="88" t="s">
        <v>271</v>
      </c>
      <c r="J109" s="124" t="s">
        <v>901</v>
      </c>
      <c r="K109" s="101"/>
      <c r="L109" s="88"/>
      <c r="M109" s="88" t="s">
        <v>906</v>
      </c>
      <c r="N109" s="101"/>
      <c r="O109" s="88" t="s">
        <v>906</v>
      </c>
      <c r="P109" s="108">
        <v>2</v>
      </c>
    </row>
    <row r="110" spans="1:16" ht="14.25">
      <c r="A110" s="88">
        <v>1001381</v>
      </c>
      <c r="B110" s="98" t="s">
        <v>31</v>
      </c>
      <c r="C110" s="101">
        <v>32</v>
      </c>
      <c r="D110" s="88"/>
      <c r="E110" s="101"/>
      <c r="F110" s="101"/>
      <c r="G110" s="101">
        <v>32</v>
      </c>
      <c r="H110" s="90">
        <f t="shared" si="1"/>
        <v>2</v>
      </c>
      <c r="I110" s="88" t="s">
        <v>272</v>
      </c>
      <c r="J110" s="124" t="s">
        <v>902</v>
      </c>
      <c r="K110" s="101"/>
      <c r="L110" s="88"/>
      <c r="M110" s="88" t="s">
        <v>907</v>
      </c>
      <c r="N110" s="101"/>
      <c r="O110" s="88" t="s">
        <v>907</v>
      </c>
      <c r="P110" s="108">
        <v>4</v>
      </c>
    </row>
    <row r="111" spans="1:16" ht="14.25">
      <c r="A111" s="88">
        <v>1001482</v>
      </c>
      <c r="B111" s="98" t="s">
        <v>189</v>
      </c>
      <c r="C111" s="101">
        <v>24</v>
      </c>
      <c r="D111" s="88"/>
      <c r="E111" s="101"/>
      <c r="F111" s="101"/>
      <c r="G111" s="101">
        <v>24</v>
      </c>
      <c r="H111" s="90">
        <f t="shared" si="1"/>
        <v>1.5</v>
      </c>
      <c r="I111" s="88" t="s">
        <v>273</v>
      </c>
      <c r="J111" s="113" t="s">
        <v>903</v>
      </c>
      <c r="K111" s="101"/>
      <c r="L111" s="88"/>
      <c r="M111" s="88" t="s">
        <v>907</v>
      </c>
      <c r="N111" s="101"/>
      <c r="O111" s="88" t="s">
        <v>907</v>
      </c>
      <c r="P111" s="108">
        <v>4</v>
      </c>
    </row>
    <row r="112" spans="1:16" ht="14.25">
      <c r="A112" s="88">
        <v>1001491</v>
      </c>
      <c r="B112" s="98" t="s">
        <v>190</v>
      </c>
      <c r="C112" s="101">
        <v>24</v>
      </c>
      <c r="D112" s="88"/>
      <c r="E112" s="101"/>
      <c r="F112" s="101"/>
      <c r="G112" s="101">
        <v>24</v>
      </c>
      <c r="H112" s="90">
        <f t="shared" si="1"/>
        <v>1.5</v>
      </c>
      <c r="I112" s="88"/>
      <c r="J112" s="124"/>
      <c r="K112" s="101"/>
      <c r="L112" s="88"/>
      <c r="M112" s="88"/>
      <c r="N112" s="101"/>
      <c r="O112" s="88"/>
      <c r="P112" s="88"/>
    </row>
    <row r="113" spans="1:16" ht="14.25">
      <c r="A113" s="88">
        <v>1001501</v>
      </c>
      <c r="B113" s="98" t="s">
        <v>104</v>
      </c>
      <c r="C113" s="101">
        <v>24</v>
      </c>
      <c r="D113" s="88"/>
      <c r="E113" s="101"/>
      <c r="F113" s="101"/>
      <c r="G113" s="101">
        <v>24</v>
      </c>
      <c r="H113" s="90">
        <f t="shared" si="1"/>
        <v>1.5</v>
      </c>
      <c r="I113" s="88"/>
      <c r="J113" s="88"/>
      <c r="K113" s="101"/>
      <c r="L113" s="88"/>
      <c r="M113" s="88"/>
      <c r="N113" s="101"/>
      <c r="O113" s="88"/>
      <c r="P113" s="88"/>
    </row>
    <row r="114" spans="1:16" ht="14.25">
      <c r="A114" s="119"/>
      <c r="B114" s="120"/>
      <c r="C114" s="120"/>
      <c r="D114" s="120"/>
      <c r="E114" s="120"/>
      <c r="F114" s="120"/>
      <c r="G114" s="120"/>
      <c r="H114" s="125"/>
      <c r="I114" s="88"/>
      <c r="J114" s="88"/>
      <c r="K114" s="120"/>
      <c r="L114" s="120"/>
      <c r="M114" s="88"/>
      <c r="N114" s="120"/>
      <c r="O114" s="88"/>
      <c r="P114" s="88"/>
    </row>
    <row r="115" spans="1:16" ht="14.25" customHeight="1">
      <c r="A115" s="313" t="s">
        <v>1218</v>
      </c>
      <c r="B115" s="314"/>
      <c r="C115" s="314"/>
      <c r="D115" s="314"/>
      <c r="E115" s="314"/>
      <c r="F115" s="314"/>
      <c r="G115" s="314"/>
      <c r="H115" s="315"/>
      <c r="I115" s="313" t="s">
        <v>1219</v>
      </c>
      <c r="J115" s="314"/>
      <c r="K115" s="314"/>
      <c r="L115" s="314"/>
      <c r="M115" s="314"/>
      <c r="N115" s="314"/>
      <c r="O115" s="314"/>
      <c r="P115" s="315"/>
    </row>
    <row r="116" spans="1:16" ht="14.25" customHeight="1">
      <c r="A116" s="296"/>
      <c r="B116" s="297"/>
      <c r="C116" s="297"/>
      <c r="D116" s="297"/>
      <c r="E116" s="297"/>
      <c r="F116" s="297"/>
      <c r="G116" s="297"/>
      <c r="H116" s="298"/>
      <c r="I116" s="296"/>
      <c r="J116" s="297"/>
      <c r="K116" s="297"/>
      <c r="L116" s="297"/>
      <c r="M116" s="297"/>
      <c r="N116" s="297"/>
      <c r="O116" s="297"/>
      <c r="P116" s="298"/>
    </row>
    <row r="117" spans="1:16" ht="14.25">
      <c r="A117" s="275" t="s">
        <v>14</v>
      </c>
      <c r="B117" s="276"/>
      <c r="C117" s="47">
        <f>SUM(C102:C116)</f>
        <v>544</v>
      </c>
      <c r="D117" s="47"/>
      <c r="E117" s="47">
        <f>SUM(E102:E116)</f>
        <v>288</v>
      </c>
      <c r="F117" s="47"/>
      <c r="G117" s="47">
        <f>SUM(G102:G116)</f>
        <v>832</v>
      </c>
      <c r="H117" s="96">
        <f>SUM(H102:H116)</f>
        <v>52</v>
      </c>
      <c r="I117" s="275" t="s">
        <v>14</v>
      </c>
      <c r="J117" s="276"/>
      <c r="K117" s="47"/>
      <c r="L117" s="47"/>
      <c r="M117" s="47" t="s">
        <v>1157</v>
      </c>
      <c r="N117" s="47"/>
      <c r="O117" s="47" t="s">
        <v>1157</v>
      </c>
      <c r="P117" s="48">
        <f>SUM(P102:P114)</f>
        <v>64</v>
      </c>
    </row>
    <row r="118" spans="1:16" ht="14.25">
      <c r="A118" s="275" t="s">
        <v>15</v>
      </c>
      <c r="B118" s="276"/>
      <c r="C118" s="275">
        <f>SUM(C117:E117)</f>
        <v>832</v>
      </c>
      <c r="D118" s="287"/>
      <c r="E118" s="276"/>
      <c r="F118" s="47"/>
      <c r="G118" s="47">
        <f>SUM(C118:F118)</f>
        <v>832</v>
      </c>
      <c r="H118" s="96">
        <f>SUM(H102:H116)</f>
        <v>52</v>
      </c>
      <c r="I118" s="275" t="s">
        <v>15</v>
      </c>
      <c r="J118" s="276"/>
      <c r="K118" s="275" t="s">
        <v>908</v>
      </c>
      <c r="L118" s="287"/>
      <c r="M118" s="276"/>
      <c r="N118" s="47"/>
      <c r="O118" s="47" t="s">
        <v>1157</v>
      </c>
      <c r="P118" s="48">
        <f>SUM(P102:P114)</f>
        <v>64</v>
      </c>
    </row>
    <row r="120" spans="11:16" ht="14.25">
      <c r="K120" s="129"/>
      <c r="L120" s="129"/>
      <c r="M120" s="129"/>
      <c r="N120" s="129"/>
      <c r="O120" s="129"/>
      <c r="P120" s="130"/>
    </row>
    <row r="121" spans="1:16" ht="14.25" customHeight="1">
      <c r="A121" s="361" t="s">
        <v>1220</v>
      </c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</row>
    <row r="122" spans="1:16" ht="14.25">
      <c r="A122" s="361"/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</row>
    <row r="123" spans="1:16" ht="14.25">
      <c r="A123" s="361"/>
      <c r="B123" s="361"/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</row>
    <row r="124" spans="1:16" ht="14.25">
      <c r="A124" s="361"/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</row>
  </sheetData>
  <sheetProtection/>
  <mergeCells count="134">
    <mergeCell ref="N100:N101"/>
    <mergeCell ref="O100:O101"/>
    <mergeCell ref="P100:P101"/>
    <mergeCell ref="I115:P116"/>
    <mergeCell ref="I117:J117"/>
    <mergeCell ref="O52:O53"/>
    <mergeCell ref="P52:P53"/>
    <mergeCell ref="I68:J68"/>
    <mergeCell ref="I69:J69"/>
    <mergeCell ref="K69:M69"/>
    <mergeCell ref="I118:J118"/>
    <mergeCell ref="K118:M118"/>
    <mergeCell ref="A115:H116"/>
    <mergeCell ref="A117:B117"/>
    <mergeCell ref="A118:B118"/>
    <mergeCell ref="C118:E118"/>
    <mergeCell ref="A98:H98"/>
    <mergeCell ref="A99:H99"/>
    <mergeCell ref="A100:A101"/>
    <mergeCell ref="B100:B101"/>
    <mergeCell ref="C100:E100"/>
    <mergeCell ref="F100:F101"/>
    <mergeCell ref="G100:G101"/>
    <mergeCell ref="H100:H101"/>
    <mergeCell ref="A1:P2"/>
    <mergeCell ref="I23:J23"/>
    <mergeCell ref="I22:J22"/>
    <mergeCell ref="K23:M23"/>
    <mergeCell ref="K7:M7"/>
    <mergeCell ref="N7:N8"/>
    <mergeCell ref="O7:O8"/>
    <mergeCell ref="I3:P3"/>
    <mergeCell ref="I4:P4"/>
    <mergeCell ref="C7:E7"/>
    <mergeCell ref="A23:B23"/>
    <mergeCell ref="C23:E23"/>
    <mergeCell ref="F7:F8"/>
    <mergeCell ref="F28:F29"/>
    <mergeCell ref="H28:H29"/>
    <mergeCell ref="A28:A29"/>
    <mergeCell ref="A25:H25"/>
    <mergeCell ref="A24:H24"/>
    <mergeCell ref="B7:B8"/>
    <mergeCell ref="H7:H8"/>
    <mergeCell ref="P7:P8"/>
    <mergeCell ref="I6:P6"/>
    <mergeCell ref="A5:H5"/>
    <mergeCell ref="A6:H6"/>
    <mergeCell ref="A7:A8"/>
    <mergeCell ref="A3:H3"/>
    <mergeCell ref="A4:H4"/>
    <mergeCell ref="A26:H26"/>
    <mergeCell ref="A27:H27"/>
    <mergeCell ref="A22:B22"/>
    <mergeCell ref="I5:P5"/>
    <mergeCell ref="I7:I8"/>
    <mergeCell ref="J7:J8"/>
    <mergeCell ref="G7:G8"/>
    <mergeCell ref="I27:P27"/>
    <mergeCell ref="I26:P26"/>
    <mergeCell ref="I24:P24"/>
    <mergeCell ref="K28:M28"/>
    <mergeCell ref="N28:N29"/>
    <mergeCell ref="O28:O29"/>
    <mergeCell ref="I25:P25"/>
    <mergeCell ref="I42:P42"/>
    <mergeCell ref="P28:P29"/>
    <mergeCell ref="A43:B43"/>
    <mergeCell ref="B28:B29"/>
    <mergeCell ref="C28:E28"/>
    <mergeCell ref="C44:E44"/>
    <mergeCell ref="G28:G29"/>
    <mergeCell ref="I28:I29"/>
    <mergeCell ref="I43:J43"/>
    <mergeCell ref="J28:J29"/>
    <mergeCell ref="I48:P48"/>
    <mergeCell ref="I49:P49"/>
    <mergeCell ref="I50:P50"/>
    <mergeCell ref="A44:B44"/>
    <mergeCell ref="A51:H51"/>
    <mergeCell ref="I51:P51"/>
    <mergeCell ref="I44:J44"/>
    <mergeCell ref="K44:M44"/>
    <mergeCell ref="A48:H48"/>
    <mergeCell ref="A49:H49"/>
    <mergeCell ref="A69:B69"/>
    <mergeCell ref="C69:E69"/>
    <mergeCell ref="A52:A53"/>
    <mergeCell ref="B52:B53"/>
    <mergeCell ref="C52:E52"/>
    <mergeCell ref="A50:H50"/>
    <mergeCell ref="I52:I53"/>
    <mergeCell ref="J52:J53"/>
    <mergeCell ref="K52:M52"/>
    <mergeCell ref="N52:N53"/>
    <mergeCell ref="I70:P70"/>
    <mergeCell ref="A70:H70"/>
    <mergeCell ref="G52:G53"/>
    <mergeCell ref="H52:H53"/>
    <mergeCell ref="F52:F53"/>
    <mergeCell ref="A68:B68"/>
    <mergeCell ref="A71:H71"/>
    <mergeCell ref="A72:H72"/>
    <mergeCell ref="A73:H73"/>
    <mergeCell ref="H74:H75"/>
    <mergeCell ref="A74:A75"/>
    <mergeCell ref="I71:P71"/>
    <mergeCell ref="I72:P72"/>
    <mergeCell ref="I73:P73"/>
    <mergeCell ref="I74:I75"/>
    <mergeCell ref="J74:J75"/>
    <mergeCell ref="I92:J92"/>
    <mergeCell ref="K92:M92"/>
    <mergeCell ref="I91:J91"/>
    <mergeCell ref="O74:O75"/>
    <mergeCell ref="P74:P75"/>
    <mergeCell ref="K74:M74"/>
    <mergeCell ref="N74:N75"/>
    <mergeCell ref="G74:G75"/>
    <mergeCell ref="A92:B92"/>
    <mergeCell ref="A91:B91"/>
    <mergeCell ref="B74:B75"/>
    <mergeCell ref="C74:E74"/>
    <mergeCell ref="F74:F75"/>
    <mergeCell ref="I96:P96"/>
    <mergeCell ref="I97:P97"/>
    <mergeCell ref="K100:M100"/>
    <mergeCell ref="A121:P124"/>
    <mergeCell ref="I98:P98"/>
    <mergeCell ref="I99:P99"/>
    <mergeCell ref="I100:I101"/>
    <mergeCell ref="J100:J101"/>
    <mergeCell ref="A96:H96"/>
    <mergeCell ref="A97:H97"/>
  </mergeCells>
  <printOptions horizontalCentered="1"/>
  <pageMargins left="0.3937007874015748" right="0.3937007874015748" top="0.9448818897637796" bottom="0.9448818897637796" header="0" footer="0.5905511811023623"/>
  <pageSetup firstPageNumber="16" useFirstPageNumber="1" horizontalDpi="1200" verticalDpi="1200" orientation="portrait" paperSize="9" r:id="rId1"/>
  <headerFooter>
    <oddFooter>&amp;C&amp;11&amp;P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61">
      <selection activeCell="G43" sqref="G43"/>
    </sheetView>
  </sheetViews>
  <sheetFormatPr defaultColWidth="9.00390625" defaultRowHeight="14.25"/>
  <cols>
    <col min="1" max="1" width="12.375" style="127" customWidth="1"/>
    <col min="2" max="2" width="27.875" style="37" customWidth="1"/>
    <col min="3" max="3" width="4.75390625" style="37" bestFit="1" customWidth="1"/>
    <col min="4" max="4" width="5.50390625" style="55" bestFit="1" customWidth="1"/>
    <col min="5" max="5" width="17.625" style="37" customWidth="1"/>
    <col min="6" max="6" width="12.125" style="37" customWidth="1"/>
    <col min="7" max="16384" width="9.00390625" style="37" customWidth="1"/>
  </cols>
  <sheetData>
    <row r="1" spans="1:6" ht="28.5" customHeight="1">
      <c r="A1" s="364" t="s">
        <v>939</v>
      </c>
      <c r="B1" s="364"/>
      <c r="C1" s="364"/>
      <c r="D1" s="364"/>
      <c r="E1" s="364"/>
      <c r="F1" s="364"/>
    </row>
    <row r="2" spans="1:6" ht="16.5" customHeight="1">
      <c r="A2" s="38" t="s">
        <v>81</v>
      </c>
      <c r="B2" s="38" t="s">
        <v>82</v>
      </c>
      <c r="C2" s="39" t="s">
        <v>83</v>
      </c>
      <c r="D2" s="39" t="s">
        <v>24</v>
      </c>
      <c r="E2" s="40" t="s">
        <v>154</v>
      </c>
      <c r="F2" s="41" t="s">
        <v>155</v>
      </c>
    </row>
    <row r="3" spans="1:6" ht="15.75" customHeight="1">
      <c r="A3" s="43" t="s">
        <v>974</v>
      </c>
      <c r="B3" s="42" t="s">
        <v>975</v>
      </c>
      <c r="C3" s="43">
        <v>36</v>
      </c>
      <c r="D3" s="44">
        <v>2</v>
      </c>
      <c r="E3" s="42" t="s">
        <v>1092</v>
      </c>
      <c r="F3" s="45" t="s">
        <v>1099</v>
      </c>
    </row>
    <row r="4" spans="1:6" ht="15.75" customHeight="1">
      <c r="A4" s="43" t="s">
        <v>976</v>
      </c>
      <c r="B4" s="42" t="s">
        <v>977</v>
      </c>
      <c r="C4" s="43">
        <v>18</v>
      </c>
      <c r="D4" s="44">
        <v>1</v>
      </c>
      <c r="E4" s="42" t="s">
        <v>1092</v>
      </c>
      <c r="F4" s="45" t="s">
        <v>1099</v>
      </c>
    </row>
    <row r="5" spans="1:6" ht="15.75" customHeight="1">
      <c r="A5" s="43" t="s">
        <v>971</v>
      </c>
      <c r="B5" s="42" t="s">
        <v>972</v>
      </c>
      <c r="C5" s="43">
        <v>32</v>
      </c>
      <c r="D5" s="44">
        <v>2</v>
      </c>
      <c r="E5" s="42" t="s">
        <v>1094</v>
      </c>
      <c r="F5" s="45" t="s">
        <v>1099</v>
      </c>
    </row>
    <row r="6" spans="1:6" ht="15.75" customHeight="1">
      <c r="A6" s="43" t="s">
        <v>973</v>
      </c>
      <c r="B6" s="42" t="s">
        <v>943</v>
      </c>
      <c r="C6" s="43">
        <v>32</v>
      </c>
      <c r="D6" s="44">
        <v>2</v>
      </c>
      <c r="E6" s="42" t="s">
        <v>1094</v>
      </c>
      <c r="F6" s="45" t="s">
        <v>1099</v>
      </c>
    </row>
    <row r="7" spans="1:6" ht="15.75" customHeight="1">
      <c r="A7" s="219">
        <v>510.501</v>
      </c>
      <c r="B7" s="46" t="s">
        <v>978</v>
      </c>
      <c r="C7" s="47">
        <v>32</v>
      </c>
      <c r="D7" s="48">
        <v>2</v>
      </c>
      <c r="E7" s="46" t="s">
        <v>1095</v>
      </c>
      <c r="F7" s="47" t="s">
        <v>1099</v>
      </c>
    </row>
    <row r="8" spans="1:6" ht="15.75" customHeight="1">
      <c r="A8" s="219">
        <v>510.502</v>
      </c>
      <c r="B8" s="46" t="s">
        <v>979</v>
      </c>
      <c r="C8" s="47">
        <v>36</v>
      </c>
      <c r="D8" s="48">
        <v>2</v>
      </c>
      <c r="E8" s="46" t="s">
        <v>1095</v>
      </c>
      <c r="F8" s="47" t="s">
        <v>1099</v>
      </c>
    </row>
    <row r="9" spans="1:6" ht="15.75" customHeight="1">
      <c r="A9" s="219">
        <v>510.503</v>
      </c>
      <c r="B9" s="46" t="s">
        <v>980</v>
      </c>
      <c r="C9" s="47">
        <v>40</v>
      </c>
      <c r="D9" s="48">
        <v>2.5</v>
      </c>
      <c r="E9" s="46" t="s">
        <v>1095</v>
      </c>
      <c r="F9" s="47" t="s">
        <v>1099</v>
      </c>
    </row>
    <row r="10" spans="1:6" ht="15.75" customHeight="1">
      <c r="A10" s="219">
        <v>510.504</v>
      </c>
      <c r="B10" s="46" t="s">
        <v>981</v>
      </c>
      <c r="C10" s="47">
        <v>40</v>
      </c>
      <c r="D10" s="48">
        <v>2.5</v>
      </c>
      <c r="E10" s="46" t="s">
        <v>1095</v>
      </c>
      <c r="F10" s="47" t="s">
        <v>1099</v>
      </c>
    </row>
    <row r="11" spans="1:6" ht="15.75" customHeight="1">
      <c r="A11" s="219">
        <v>510.505</v>
      </c>
      <c r="B11" s="46" t="s">
        <v>982</v>
      </c>
      <c r="C11" s="47">
        <v>45</v>
      </c>
      <c r="D11" s="48">
        <v>2.5</v>
      </c>
      <c r="E11" s="46" t="s">
        <v>1095</v>
      </c>
      <c r="F11" s="47" t="s">
        <v>1099</v>
      </c>
    </row>
    <row r="12" spans="1:6" ht="15.75" customHeight="1">
      <c r="A12" s="219">
        <v>510.506</v>
      </c>
      <c r="B12" s="46" t="s">
        <v>983</v>
      </c>
      <c r="C12" s="47">
        <v>32</v>
      </c>
      <c r="D12" s="48">
        <v>2</v>
      </c>
      <c r="E12" s="46" t="s">
        <v>1095</v>
      </c>
      <c r="F12" s="47" t="s">
        <v>1099</v>
      </c>
    </row>
    <row r="13" spans="1:6" ht="15.75" customHeight="1">
      <c r="A13" s="219">
        <v>510.507</v>
      </c>
      <c r="B13" s="46" t="s">
        <v>984</v>
      </c>
      <c r="C13" s="47">
        <v>16</v>
      </c>
      <c r="D13" s="48">
        <v>1</v>
      </c>
      <c r="E13" s="46" t="s">
        <v>1095</v>
      </c>
      <c r="F13" s="47" t="s">
        <v>1099</v>
      </c>
    </row>
    <row r="14" spans="1:6" ht="15.75" customHeight="1">
      <c r="A14" s="219">
        <v>510.508</v>
      </c>
      <c r="B14" s="46" t="s">
        <v>985</v>
      </c>
      <c r="C14" s="47">
        <v>32</v>
      </c>
      <c r="D14" s="48">
        <v>2</v>
      </c>
      <c r="E14" s="46" t="s">
        <v>1095</v>
      </c>
      <c r="F14" s="47" t="s">
        <v>1099</v>
      </c>
    </row>
    <row r="15" spans="1:6" ht="15.75" customHeight="1">
      <c r="A15" s="219">
        <v>510.509</v>
      </c>
      <c r="B15" s="46" t="s">
        <v>986</v>
      </c>
      <c r="C15" s="47">
        <v>32</v>
      </c>
      <c r="D15" s="48">
        <v>2</v>
      </c>
      <c r="E15" s="46" t="s">
        <v>1095</v>
      </c>
      <c r="F15" s="47" t="s">
        <v>1099</v>
      </c>
    </row>
    <row r="16" spans="1:6" ht="15.75" customHeight="1">
      <c r="A16" s="219" t="s">
        <v>987</v>
      </c>
      <c r="B16" s="46" t="s">
        <v>988</v>
      </c>
      <c r="C16" s="47">
        <v>32</v>
      </c>
      <c r="D16" s="48">
        <v>2</v>
      </c>
      <c r="E16" s="46" t="s">
        <v>1095</v>
      </c>
      <c r="F16" s="47" t="s">
        <v>1099</v>
      </c>
    </row>
    <row r="17" spans="1:6" ht="15.75" customHeight="1">
      <c r="A17" s="219">
        <v>510.511</v>
      </c>
      <c r="B17" s="46" t="s">
        <v>989</v>
      </c>
      <c r="C17" s="47">
        <v>32</v>
      </c>
      <c r="D17" s="48">
        <v>2</v>
      </c>
      <c r="E17" s="46" t="s">
        <v>1095</v>
      </c>
      <c r="F17" s="47" t="s">
        <v>1099</v>
      </c>
    </row>
    <row r="18" spans="1:6" ht="15.75" customHeight="1">
      <c r="A18" s="219">
        <v>510.512</v>
      </c>
      <c r="B18" s="46" t="s">
        <v>990</v>
      </c>
      <c r="C18" s="47">
        <v>36</v>
      </c>
      <c r="D18" s="48">
        <v>2</v>
      </c>
      <c r="E18" s="46" t="s">
        <v>1095</v>
      </c>
      <c r="F18" s="47" t="s">
        <v>1099</v>
      </c>
    </row>
    <row r="19" spans="1:6" ht="15.75" customHeight="1">
      <c r="A19" s="219">
        <v>510.513</v>
      </c>
      <c r="B19" s="46" t="s">
        <v>991</v>
      </c>
      <c r="C19" s="47">
        <v>32</v>
      </c>
      <c r="D19" s="48">
        <v>2</v>
      </c>
      <c r="E19" s="46" t="s">
        <v>1095</v>
      </c>
      <c r="F19" s="47" t="s">
        <v>1099</v>
      </c>
    </row>
    <row r="20" spans="1:6" ht="15.75" customHeight="1">
      <c r="A20" s="219">
        <v>510.514</v>
      </c>
      <c r="B20" s="46" t="s">
        <v>992</v>
      </c>
      <c r="C20" s="47">
        <v>32</v>
      </c>
      <c r="D20" s="48">
        <v>2</v>
      </c>
      <c r="E20" s="46" t="s">
        <v>1095</v>
      </c>
      <c r="F20" s="47" t="s">
        <v>1099</v>
      </c>
    </row>
    <row r="21" spans="1:6" ht="15.75" customHeight="1">
      <c r="A21" s="219" t="s">
        <v>993</v>
      </c>
      <c r="B21" s="46" t="s">
        <v>994</v>
      </c>
      <c r="C21" s="47">
        <v>32</v>
      </c>
      <c r="D21" s="48">
        <v>2</v>
      </c>
      <c r="E21" s="46" t="s">
        <v>1095</v>
      </c>
      <c r="F21" s="47" t="s">
        <v>1099</v>
      </c>
    </row>
    <row r="22" spans="1:6" ht="15.75" customHeight="1">
      <c r="A22" s="219">
        <v>510.517</v>
      </c>
      <c r="B22" s="46" t="s">
        <v>995</v>
      </c>
      <c r="C22" s="47">
        <v>40</v>
      </c>
      <c r="D22" s="48">
        <v>2.5</v>
      </c>
      <c r="E22" s="46" t="s">
        <v>1095</v>
      </c>
      <c r="F22" s="47" t="s">
        <v>1099</v>
      </c>
    </row>
    <row r="23" spans="1:6" ht="15.75" customHeight="1">
      <c r="A23" s="219">
        <v>510.518</v>
      </c>
      <c r="B23" s="46" t="s">
        <v>996</v>
      </c>
      <c r="C23" s="47">
        <v>40</v>
      </c>
      <c r="D23" s="48">
        <v>2.5</v>
      </c>
      <c r="E23" s="46" t="s">
        <v>1095</v>
      </c>
      <c r="F23" s="47" t="s">
        <v>1099</v>
      </c>
    </row>
    <row r="24" spans="1:6" ht="15.75" customHeight="1">
      <c r="A24" s="219">
        <v>510.519</v>
      </c>
      <c r="B24" s="46" t="s">
        <v>997</v>
      </c>
      <c r="C24" s="47">
        <v>33</v>
      </c>
      <c r="D24" s="48">
        <v>2</v>
      </c>
      <c r="E24" s="46" t="s">
        <v>1095</v>
      </c>
      <c r="F24" s="47" t="s">
        <v>1099</v>
      </c>
    </row>
    <row r="25" spans="1:6" ht="15.75" customHeight="1">
      <c r="A25" s="219" t="s">
        <v>998</v>
      </c>
      <c r="B25" s="46" t="s">
        <v>999</v>
      </c>
      <c r="C25" s="47">
        <v>72</v>
      </c>
      <c r="D25" s="48">
        <v>4.5</v>
      </c>
      <c r="E25" s="46" t="s">
        <v>1095</v>
      </c>
      <c r="F25" s="47" t="s">
        <v>1099</v>
      </c>
    </row>
    <row r="26" spans="1:6" ht="15.75" customHeight="1">
      <c r="A26" s="219">
        <v>510.521</v>
      </c>
      <c r="B26" s="46" t="s">
        <v>1000</v>
      </c>
      <c r="C26" s="47">
        <v>32</v>
      </c>
      <c r="D26" s="48">
        <v>2</v>
      </c>
      <c r="E26" s="46" t="s">
        <v>1095</v>
      </c>
      <c r="F26" s="47" t="s">
        <v>1099</v>
      </c>
    </row>
    <row r="27" spans="1:6" ht="15.75" customHeight="1">
      <c r="A27" s="219">
        <v>510.522</v>
      </c>
      <c r="B27" s="46" t="s">
        <v>1001</v>
      </c>
      <c r="C27" s="47">
        <v>32</v>
      </c>
      <c r="D27" s="48">
        <v>2</v>
      </c>
      <c r="E27" s="46" t="s">
        <v>1095</v>
      </c>
      <c r="F27" s="47" t="s">
        <v>1099</v>
      </c>
    </row>
    <row r="28" spans="1:6" ht="15.75" customHeight="1">
      <c r="A28" s="219">
        <v>510.523</v>
      </c>
      <c r="B28" s="46" t="s">
        <v>1002</v>
      </c>
      <c r="C28" s="47">
        <v>44</v>
      </c>
      <c r="D28" s="48">
        <v>2.5</v>
      </c>
      <c r="E28" s="46" t="s">
        <v>1095</v>
      </c>
      <c r="F28" s="47" t="s">
        <v>1099</v>
      </c>
    </row>
    <row r="29" spans="1:6" ht="15.75" customHeight="1">
      <c r="A29" s="219">
        <v>510.524</v>
      </c>
      <c r="B29" s="46" t="s">
        <v>1003</v>
      </c>
      <c r="C29" s="47">
        <v>32</v>
      </c>
      <c r="D29" s="48">
        <v>2</v>
      </c>
      <c r="E29" s="46" t="s">
        <v>1095</v>
      </c>
      <c r="F29" s="47" t="s">
        <v>1099</v>
      </c>
    </row>
    <row r="30" spans="1:6" ht="15.75" customHeight="1">
      <c r="A30" s="219">
        <v>510.525</v>
      </c>
      <c r="B30" s="46" t="s">
        <v>1004</v>
      </c>
      <c r="C30" s="47">
        <v>32</v>
      </c>
      <c r="D30" s="48">
        <v>2</v>
      </c>
      <c r="E30" s="46" t="s">
        <v>1095</v>
      </c>
      <c r="F30" s="47" t="s">
        <v>1099</v>
      </c>
    </row>
    <row r="31" spans="1:6" ht="15.75" customHeight="1">
      <c r="A31" s="47">
        <v>510.527</v>
      </c>
      <c r="B31" s="46" t="s">
        <v>1005</v>
      </c>
      <c r="C31" s="47">
        <v>18</v>
      </c>
      <c r="D31" s="48">
        <v>1</v>
      </c>
      <c r="E31" s="46" t="s">
        <v>1095</v>
      </c>
      <c r="F31" s="47" t="s">
        <v>1099</v>
      </c>
    </row>
    <row r="32" spans="1:6" ht="15.75" customHeight="1">
      <c r="A32" s="219">
        <v>510.533</v>
      </c>
      <c r="B32" s="46" t="s">
        <v>1006</v>
      </c>
      <c r="C32" s="47">
        <v>32</v>
      </c>
      <c r="D32" s="48">
        <v>2</v>
      </c>
      <c r="E32" s="46" t="s">
        <v>1095</v>
      </c>
      <c r="F32" s="47" t="s">
        <v>1099</v>
      </c>
    </row>
    <row r="33" spans="1:6" ht="15.75" customHeight="1">
      <c r="A33" s="219">
        <v>510.534</v>
      </c>
      <c r="B33" s="46" t="s">
        <v>1007</v>
      </c>
      <c r="C33" s="47">
        <v>48</v>
      </c>
      <c r="D33" s="48">
        <v>3</v>
      </c>
      <c r="E33" s="46" t="s">
        <v>1095</v>
      </c>
      <c r="F33" s="47" t="s">
        <v>1099</v>
      </c>
    </row>
    <row r="34" spans="1:6" ht="15.75" customHeight="1">
      <c r="A34" s="219">
        <v>510.536</v>
      </c>
      <c r="B34" s="46" t="s">
        <v>1008</v>
      </c>
      <c r="C34" s="47">
        <v>36</v>
      </c>
      <c r="D34" s="48">
        <v>2</v>
      </c>
      <c r="E34" s="46" t="s">
        <v>1095</v>
      </c>
      <c r="F34" s="47" t="s">
        <v>1099</v>
      </c>
    </row>
    <row r="35" spans="1:6" ht="15.75" customHeight="1">
      <c r="A35" s="219" t="s">
        <v>1009</v>
      </c>
      <c r="B35" s="46" t="s">
        <v>1010</v>
      </c>
      <c r="C35" s="47">
        <v>32</v>
      </c>
      <c r="D35" s="48">
        <v>2</v>
      </c>
      <c r="E35" s="46" t="s">
        <v>1095</v>
      </c>
      <c r="F35" s="47" t="s">
        <v>1099</v>
      </c>
    </row>
    <row r="36" spans="1:6" ht="15.75" customHeight="1">
      <c r="A36" s="219" t="s">
        <v>1011</v>
      </c>
      <c r="B36" s="46" t="s">
        <v>1012</v>
      </c>
      <c r="C36" s="47">
        <v>16</v>
      </c>
      <c r="D36" s="48">
        <v>1</v>
      </c>
      <c r="E36" s="46" t="s">
        <v>1095</v>
      </c>
      <c r="F36" s="47" t="s">
        <v>1099</v>
      </c>
    </row>
    <row r="37" spans="1:6" ht="15.75" customHeight="1">
      <c r="A37" s="219" t="s">
        <v>1013</v>
      </c>
      <c r="B37" s="46" t="s">
        <v>1014</v>
      </c>
      <c r="C37" s="47">
        <v>36</v>
      </c>
      <c r="D37" s="48">
        <v>2</v>
      </c>
      <c r="E37" s="46" t="s">
        <v>1095</v>
      </c>
      <c r="F37" s="47" t="s">
        <v>1099</v>
      </c>
    </row>
    <row r="38" spans="1:6" ht="15.75" customHeight="1">
      <c r="A38" s="219" t="s">
        <v>1015</v>
      </c>
      <c r="B38" s="46" t="s">
        <v>1016</v>
      </c>
      <c r="C38" s="47">
        <v>40</v>
      </c>
      <c r="D38" s="48">
        <v>2</v>
      </c>
      <c r="E38" s="46" t="s">
        <v>1095</v>
      </c>
      <c r="F38" s="47" t="s">
        <v>1099</v>
      </c>
    </row>
    <row r="39" spans="1:6" ht="15.75" customHeight="1">
      <c r="A39" s="219" t="s">
        <v>1017</v>
      </c>
      <c r="B39" s="46" t="s">
        <v>1018</v>
      </c>
      <c r="C39" s="47">
        <v>54</v>
      </c>
      <c r="D39" s="48">
        <v>3</v>
      </c>
      <c r="E39" s="46" t="s">
        <v>1096</v>
      </c>
      <c r="F39" s="47" t="s">
        <v>1099</v>
      </c>
    </row>
    <row r="40" spans="1:6" ht="15.75" customHeight="1">
      <c r="A40" s="47">
        <v>513.502</v>
      </c>
      <c r="B40" s="46" t="s">
        <v>1019</v>
      </c>
      <c r="C40" s="47">
        <v>16</v>
      </c>
      <c r="D40" s="48">
        <v>1</v>
      </c>
      <c r="E40" s="46" t="s">
        <v>1096</v>
      </c>
      <c r="F40" s="47" t="s">
        <v>1099</v>
      </c>
    </row>
    <row r="41" spans="1:6" ht="15.75" customHeight="1">
      <c r="A41" s="47">
        <v>513.503</v>
      </c>
      <c r="B41" s="46" t="s">
        <v>43</v>
      </c>
      <c r="C41" s="47">
        <v>32</v>
      </c>
      <c r="D41" s="48">
        <v>2</v>
      </c>
      <c r="E41" s="46" t="s">
        <v>1096</v>
      </c>
      <c r="F41" s="47" t="s">
        <v>1099</v>
      </c>
    </row>
    <row r="42" spans="1:6" ht="15.75" customHeight="1">
      <c r="A42" s="47">
        <v>513.504</v>
      </c>
      <c r="B42" s="46" t="s">
        <v>1020</v>
      </c>
      <c r="C42" s="47">
        <v>32</v>
      </c>
      <c r="D42" s="48">
        <v>2</v>
      </c>
      <c r="E42" s="46" t="s">
        <v>1096</v>
      </c>
      <c r="F42" s="47" t="s">
        <v>1099</v>
      </c>
    </row>
    <row r="43" spans="1:6" ht="15.75" customHeight="1">
      <c r="A43" s="47">
        <v>513.505</v>
      </c>
      <c r="B43" s="46" t="s">
        <v>1021</v>
      </c>
      <c r="C43" s="47">
        <v>16</v>
      </c>
      <c r="D43" s="48">
        <v>1</v>
      </c>
      <c r="E43" s="46" t="s">
        <v>1096</v>
      </c>
      <c r="F43" s="47" t="s">
        <v>1099</v>
      </c>
    </row>
    <row r="44" spans="1:6" ht="15.75" customHeight="1">
      <c r="A44" s="47">
        <v>513.506</v>
      </c>
      <c r="B44" s="46" t="s">
        <v>1022</v>
      </c>
      <c r="C44" s="47">
        <v>32</v>
      </c>
      <c r="D44" s="48">
        <v>2</v>
      </c>
      <c r="E44" s="46" t="s">
        <v>1096</v>
      </c>
      <c r="F44" s="47" t="s">
        <v>1099</v>
      </c>
    </row>
    <row r="45" spans="1:6" ht="15.75" customHeight="1">
      <c r="A45" s="47">
        <v>513.507</v>
      </c>
      <c r="B45" s="46" t="s">
        <v>1023</v>
      </c>
      <c r="C45" s="47">
        <v>16</v>
      </c>
      <c r="D45" s="48">
        <v>1</v>
      </c>
      <c r="E45" s="46" t="s">
        <v>1096</v>
      </c>
      <c r="F45" s="47" t="s">
        <v>1099</v>
      </c>
    </row>
    <row r="46" spans="1:6" ht="15.75" customHeight="1">
      <c r="A46" s="47">
        <v>513.509</v>
      </c>
      <c r="B46" s="46" t="s">
        <v>1024</v>
      </c>
      <c r="C46" s="47">
        <v>32</v>
      </c>
      <c r="D46" s="48">
        <v>2</v>
      </c>
      <c r="E46" s="46" t="s">
        <v>1096</v>
      </c>
      <c r="F46" s="47" t="s">
        <v>1099</v>
      </c>
    </row>
    <row r="47" spans="1:6" ht="15.75" customHeight="1">
      <c r="A47" s="47">
        <v>513.511</v>
      </c>
      <c r="B47" s="46" t="s">
        <v>1025</v>
      </c>
      <c r="C47" s="47">
        <v>32</v>
      </c>
      <c r="D47" s="48">
        <v>2</v>
      </c>
      <c r="E47" s="46" t="s">
        <v>1096</v>
      </c>
      <c r="F47" s="47" t="s">
        <v>1099</v>
      </c>
    </row>
    <row r="48" spans="1:6" ht="15.75" customHeight="1">
      <c r="A48" s="47">
        <v>513.515</v>
      </c>
      <c r="B48" s="46" t="s">
        <v>1026</v>
      </c>
      <c r="C48" s="47">
        <v>32</v>
      </c>
      <c r="D48" s="48">
        <v>2</v>
      </c>
      <c r="E48" s="46" t="s">
        <v>1096</v>
      </c>
      <c r="F48" s="47" t="s">
        <v>1099</v>
      </c>
    </row>
    <row r="49" spans="1:6" ht="15.75" customHeight="1">
      <c r="A49" s="47">
        <v>513.517</v>
      </c>
      <c r="B49" s="46" t="s">
        <v>1027</v>
      </c>
      <c r="C49" s="47">
        <v>32</v>
      </c>
      <c r="D49" s="48">
        <v>2</v>
      </c>
      <c r="E49" s="46" t="s">
        <v>1096</v>
      </c>
      <c r="F49" s="47" t="s">
        <v>1099</v>
      </c>
    </row>
    <row r="50" spans="1:6" ht="15.75" customHeight="1">
      <c r="A50" s="47">
        <v>513.518</v>
      </c>
      <c r="B50" s="46" t="s">
        <v>1028</v>
      </c>
      <c r="C50" s="47">
        <v>32</v>
      </c>
      <c r="D50" s="48">
        <v>2</v>
      </c>
      <c r="E50" s="46" t="s">
        <v>1096</v>
      </c>
      <c r="F50" s="47" t="s">
        <v>1099</v>
      </c>
    </row>
    <row r="51" spans="1:6" ht="15.75" customHeight="1">
      <c r="A51" s="47">
        <v>513.519</v>
      </c>
      <c r="B51" s="46" t="s">
        <v>1029</v>
      </c>
      <c r="C51" s="47">
        <v>32</v>
      </c>
      <c r="D51" s="48">
        <v>2</v>
      </c>
      <c r="E51" s="46" t="s">
        <v>1096</v>
      </c>
      <c r="F51" s="47" t="s">
        <v>1099</v>
      </c>
    </row>
    <row r="52" spans="1:6" ht="15.75" customHeight="1">
      <c r="A52" s="47">
        <v>513.602</v>
      </c>
      <c r="B52" s="46" t="s">
        <v>1030</v>
      </c>
      <c r="C52" s="47">
        <v>32</v>
      </c>
      <c r="D52" s="48">
        <v>2</v>
      </c>
      <c r="E52" s="46" t="s">
        <v>1096</v>
      </c>
      <c r="F52" s="47" t="s">
        <v>1099</v>
      </c>
    </row>
    <row r="53" spans="1:6" ht="15.75" customHeight="1">
      <c r="A53" s="47">
        <v>513.605</v>
      </c>
      <c r="B53" s="46" t="s">
        <v>1031</v>
      </c>
      <c r="C53" s="47">
        <v>16</v>
      </c>
      <c r="D53" s="48">
        <v>1</v>
      </c>
      <c r="E53" s="46" t="s">
        <v>1096</v>
      </c>
      <c r="F53" s="47" t="s">
        <v>1099</v>
      </c>
    </row>
    <row r="54" spans="1:6" ht="15.75" customHeight="1">
      <c r="A54" s="47">
        <v>513.606</v>
      </c>
      <c r="B54" s="46" t="s">
        <v>1032</v>
      </c>
      <c r="C54" s="47">
        <v>32</v>
      </c>
      <c r="D54" s="48">
        <v>2</v>
      </c>
      <c r="E54" s="46" t="s">
        <v>1096</v>
      </c>
      <c r="F54" s="47" t="s">
        <v>1099</v>
      </c>
    </row>
    <row r="55" spans="1:6" ht="15.75" customHeight="1">
      <c r="A55" s="47">
        <v>513.607</v>
      </c>
      <c r="B55" s="46" t="s">
        <v>1033</v>
      </c>
      <c r="C55" s="47">
        <v>32</v>
      </c>
      <c r="D55" s="48">
        <v>2</v>
      </c>
      <c r="E55" s="46" t="s">
        <v>1096</v>
      </c>
      <c r="F55" s="47" t="s">
        <v>1099</v>
      </c>
    </row>
    <row r="56" spans="1:6" ht="15.75" customHeight="1">
      <c r="A56" s="47">
        <v>513.701</v>
      </c>
      <c r="B56" s="46" t="s">
        <v>1034</v>
      </c>
      <c r="C56" s="47">
        <v>32</v>
      </c>
      <c r="D56" s="48">
        <v>2</v>
      </c>
      <c r="E56" s="46" t="s">
        <v>1096</v>
      </c>
      <c r="F56" s="47" t="s">
        <v>1099</v>
      </c>
    </row>
    <row r="57" spans="1:6" ht="15.75" customHeight="1">
      <c r="A57" s="47">
        <v>513.703</v>
      </c>
      <c r="B57" s="46" t="s">
        <v>1035</v>
      </c>
      <c r="C57" s="47">
        <v>32</v>
      </c>
      <c r="D57" s="48">
        <v>2</v>
      </c>
      <c r="E57" s="46" t="s">
        <v>1096</v>
      </c>
      <c r="F57" s="47" t="s">
        <v>1099</v>
      </c>
    </row>
    <row r="58" spans="1:6" ht="15.75" customHeight="1">
      <c r="A58" s="47">
        <v>513.704</v>
      </c>
      <c r="B58" s="49" t="s">
        <v>1036</v>
      </c>
      <c r="C58" s="47">
        <v>16</v>
      </c>
      <c r="D58" s="48">
        <v>1</v>
      </c>
      <c r="E58" s="46" t="s">
        <v>1096</v>
      </c>
      <c r="F58" s="47" t="s">
        <v>1099</v>
      </c>
    </row>
    <row r="59" spans="1:6" ht="15.75" customHeight="1">
      <c r="A59" s="47">
        <v>513.705</v>
      </c>
      <c r="B59" s="46" t="s">
        <v>1037</v>
      </c>
      <c r="C59" s="47">
        <v>16</v>
      </c>
      <c r="D59" s="48">
        <v>1</v>
      </c>
      <c r="E59" s="46" t="s">
        <v>1096</v>
      </c>
      <c r="F59" s="47" t="s">
        <v>1099</v>
      </c>
    </row>
    <row r="60" spans="1:6" ht="15.75" customHeight="1">
      <c r="A60" s="219" t="s">
        <v>1038</v>
      </c>
      <c r="B60" s="46" t="s">
        <v>1039</v>
      </c>
      <c r="C60" s="47">
        <v>48</v>
      </c>
      <c r="D60" s="48">
        <v>3</v>
      </c>
      <c r="E60" s="46" t="s">
        <v>49</v>
      </c>
      <c r="F60" s="47" t="s">
        <v>1100</v>
      </c>
    </row>
    <row r="61" spans="1:6" ht="15.75" customHeight="1">
      <c r="A61" s="219" t="s">
        <v>1040</v>
      </c>
      <c r="B61" s="46" t="s">
        <v>1041</v>
      </c>
      <c r="C61" s="47">
        <v>32</v>
      </c>
      <c r="D61" s="48">
        <v>2</v>
      </c>
      <c r="E61" s="46" t="s">
        <v>49</v>
      </c>
      <c r="F61" s="47" t="s">
        <v>1100</v>
      </c>
    </row>
    <row r="62" spans="1:6" ht="15.75" customHeight="1">
      <c r="A62" s="219" t="s">
        <v>1042</v>
      </c>
      <c r="B62" s="46" t="s">
        <v>1043</v>
      </c>
      <c r="C62" s="47">
        <v>32</v>
      </c>
      <c r="D62" s="48">
        <v>2</v>
      </c>
      <c r="E62" s="46" t="s">
        <v>49</v>
      </c>
      <c r="F62" s="47" t="s">
        <v>1100</v>
      </c>
    </row>
    <row r="63" spans="1:6" ht="15.75" customHeight="1">
      <c r="A63" s="219" t="s">
        <v>1044</v>
      </c>
      <c r="B63" s="46" t="s">
        <v>1045</v>
      </c>
      <c r="C63" s="47">
        <v>32</v>
      </c>
      <c r="D63" s="48">
        <v>2</v>
      </c>
      <c r="E63" s="46" t="s">
        <v>49</v>
      </c>
      <c r="F63" s="47" t="s">
        <v>1100</v>
      </c>
    </row>
    <row r="64" spans="1:6" ht="15.75" customHeight="1">
      <c r="A64" s="219" t="s">
        <v>1046</v>
      </c>
      <c r="B64" s="46" t="s">
        <v>1047</v>
      </c>
      <c r="C64" s="47">
        <v>32</v>
      </c>
      <c r="D64" s="48">
        <v>2</v>
      </c>
      <c r="E64" s="46" t="s">
        <v>49</v>
      </c>
      <c r="F64" s="47" t="s">
        <v>1100</v>
      </c>
    </row>
    <row r="65" spans="1:6" ht="15.75" customHeight="1">
      <c r="A65" s="219" t="s">
        <v>1048</v>
      </c>
      <c r="B65" s="46" t="s">
        <v>1049</v>
      </c>
      <c r="C65" s="47">
        <v>48</v>
      </c>
      <c r="D65" s="48">
        <v>3</v>
      </c>
      <c r="E65" s="46" t="s">
        <v>49</v>
      </c>
      <c r="F65" s="47" t="s">
        <v>1100</v>
      </c>
    </row>
    <row r="66" spans="1:6" ht="15.75" customHeight="1">
      <c r="A66" s="219" t="s">
        <v>1050</v>
      </c>
      <c r="B66" s="46" t="s">
        <v>1051</v>
      </c>
      <c r="C66" s="47">
        <v>16</v>
      </c>
      <c r="D66" s="48">
        <v>1</v>
      </c>
      <c r="E66" s="46" t="s">
        <v>49</v>
      </c>
      <c r="F66" s="47" t="s">
        <v>1101</v>
      </c>
    </row>
    <row r="67" spans="1:6" ht="15.75" customHeight="1">
      <c r="A67" s="219" t="s">
        <v>1052</v>
      </c>
      <c r="B67" s="46" t="s">
        <v>1053</v>
      </c>
      <c r="C67" s="47">
        <v>32</v>
      </c>
      <c r="D67" s="48">
        <v>2</v>
      </c>
      <c r="E67" s="46" t="s">
        <v>49</v>
      </c>
      <c r="F67" s="47" t="s">
        <v>1100</v>
      </c>
    </row>
    <row r="68" spans="1:6" ht="15.75" customHeight="1">
      <c r="A68" s="219" t="s">
        <v>1054</v>
      </c>
      <c r="B68" s="46" t="s">
        <v>1055</v>
      </c>
      <c r="C68" s="47">
        <v>32</v>
      </c>
      <c r="D68" s="48">
        <v>2</v>
      </c>
      <c r="E68" s="46" t="s">
        <v>49</v>
      </c>
      <c r="F68" s="47" t="s">
        <v>1100</v>
      </c>
    </row>
    <row r="69" spans="1:6" ht="15.75" customHeight="1">
      <c r="A69" s="219" t="s">
        <v>1056</v>
      </c>
      <c r="B69" s="46" t="s">
        <v>1057</v>
      </c>
      <c r="C69" s="47">
        <v>16</v>
      </c>
      <c r="D69" s="48">
        <v>1</v>
      </c>
      <c r="E69" s="46" t="s">
        <v>49</v>
      </c>
      <c r="F69" s="47" t="s">
        <v>1100</v>
      </c>
    </row>
    <row r="70" spans="1:6" ht="15.75" customHeight="1">
      <c r="A70" s="219" t="s">
        <v>1058</v>
      </c>
      <c r="B70" s="46" t="s">
        <v>1059</v>
      </c>
      <c r="C70" s="47">
        <v>16</v>
      </c>
      <c r="D70" s="48">
        <v>1</v>
      </c>
      <c r="E70" s="46" t="s">
        <v>49</v>
      </c>
      <c r="F70" s="47" t="s">
        <v>1100</v>
      </c>
    </row>
    <row r="71" spans="1:6" ht="15.75" customHeight="1">
      <c r="A71" s="219" t="s">
        <v>1060</v>
      </c>
      <c r="B71" s="46" t="s">
        <v>1061</v>
      </c>
      <c r="C71" s="47">
        <v>32</v>
      </c>
      <c r="D71" s="48">
        <v>2</v>
      </c>
      <c r="E71" s="46" t="s">
        <v>49</v>
      </c>
      <c r="F71" s="47" t="s">
        <v>1101</v>
      </c>
    </row>
    <row r="72" spans="1:6" ht="15.75" customHeight="1">
      <c r="A72" s="219" t="s">
        <v>1062</v>
      </c>
      <c r="B72" s="46" t="s">
        <v>1063</v>
      </c>
      <c r="C72" s="47">
        <v>32</v>
      </c>
      <c r="D72" s="48">
        <v>2</v>
      </c>
      <c r="E72" s="46" t="s">
        <v>49</v>
      </c>
      <c r="F72" s="47" t="s">
        <v>1101</v>
      </c>
    </row>
    <row r="73" spans="1:6" ht="15.75" customHeight="1">
      <c r="A73" s="47">
        <v>516.501</v>
      </c>
      <c r="B73" s="50" t="s">
        <v>1064</v>
      </c>
      <c r="C73" s="51">
        <v>32</v>
      </c>
      <c r="D73" s="48">
        <v>2</v>
      </c>
      <c r="E73" s="50" t="s">
        <v>1098</v>
      </c>
      <c r="F73" s="47" t="s">
        <v>1099</v>
      </c>
    </row>
    <row r="74" spans="1:6" ht="15.75" customHeight="1">
      <c r="A74" s="47">
        <v>516.502</v>
      </c>
      <c r="B74" s="50" t="s">
        <v>1065</v>
      </c>
      <c r="C74" s="51">
        <v>32</v>
      </c>
      <c r="D74" s="48">
        <v>2</v>
      </c>
      <c r="E74" s="50" t="s">
        <v>1098</v>
      </c>
      <c r="F74" s="47" t="s">
        <v>1099</v>
      </c>
    </row>
    <row r="75" spans="1:6" ht="15.75" customHeight="1">
      <c r="A75" s="47">
        <v>516.503</v>
      </c>
      <c r="B75" s="50" t="s">
        <v>1066</v>
      </c>
      <c r="C75" s="51">
        <v>32</v>
      </c>
      <c r="D75" s="48">
        <v>2</v>
      </c>
      <c r="E75" s="50" t="s">
        <v>1098</v>
      </c>
      <c r="F75" s="47" t="s">
        <v>1099</v>
      </c>
    </row>
    <row r="76" spans="1:6" ht="15.75" customHeight="1">
      <c r="A76" s="47">
        <v>516.504</v>
      </c>
      <c r="B76" s="50" t="s">
        <v>1067</v>
      </c>
      <c r="C76" s="51">
        <v>32</v>
      </c>
      <c r="D76" s="48">
        <v>2</v>
      </c>
      <c r="E76" s="50" t="s">
        <v>1098</v>
      </c>
      <c r="F76" s="47" t="s">
        <v>1099</v>
      </c>
    </row>
    <row r="77" spans="1:6" ht="15.75" customHeight="1">
      <c r="A77" s="47">
        <v>516.505</v>
      </c>
      <c r="B77" s="50" t="s">
        <v>1068</v>
      </c>
      <c r="C77" s="51">
        <v>32</v>
      </c>
      <c r="D77" s="48">
        <v>2</v>
      </c>
      <c r="E77" s="50" t="s">
        <v>1098</v>
      </c>
      <c r="F77" s="47" t="s">
        <v>1099</v>
      </c>
    </row>
    <row r="78" spans="1:6" ht="15.75" customHeight="1">
      <c r="A78" s="47">
        <v>516.506</v>
      </c>
      <c r="B78" s="50" t="s">
        <v>1069</v>
      </c>
      <c r="C78" s="51">
        <v>16</v>
      </c>
      <c r="D78" s="48">
        <v>1</v>
      </c>
      <c r="E78" s="50" t="s">
        <v>1098</v>
      </c>
      <c r="F78" s="47" t="s">
        <v>1099</v>
      </c>
    </row>
    <row r="79" spans="1:6" ht="15.75" customHeight="1">
      <c r="A79" s="219" t="s">
        <v>1070</v>
      </c>
      <c r="B79" s="46" t="s">
        <v>1071</v>
      </c>
      <c r="C79" s="47">
        <v>16</v>
      </c>
      <c r="D79" s="48">
        <v>1</v>
      </c>
      <c r="E79" s="50" t="s">
        <v>1098</v>
      </c>
      <c r="F79" s="47" t="s">
        <v>1099</v>
      </c>
    </row>
    <row r="80" spans="1:6" ht="15.75" customHeight="1">
      <c r="A80" s="219" t="s">
        <v>1072</v>
      </c>
      <c r="B80" s="46" t="s">
        <v>1073</v>
      </c>
      <c r="C80" s="51">
        <v>16</v>
      </c>
      <c r="D80" s="48">
        <v>1</v>
      </c>
      <c r="E80" s="50" t="s">
        <v>1098</v>
      </c>
      <c r="F80" s="47" t="s">
        <v>1099</v>
      </c>
    </row>
    <row r="81" spans="1:6" ht="15.75" customHeight="1">
      <c r="A81" s="47">
        <v>516.601</v>
      </c>
      <c r="B81" s="46" t="s">
        <v>1074</v>
      </c>
      <c r="C81" s="47">
        <v>32</v>
      </c>
      <c r="D81" s="48">
        <v>2</v>
      </c>
      <c r="E81" s="50" t="s">
        <v>1098</v>
      </c>
      <c r="F81" s="47" t="s">
        <v>1099</v>
      </c>
    </row>
    <row r="82" spans="1:6" ht="15.75" customHeight="1">
      <c r="A82" s="47">
        <v>516.602</v>
      </c>
      <c r="B82" s="50" t="s">
        <v>1075</v>
      </c>
      <c r="C82" s="51">
        <v>32</v>
      </c>
      <c r="D82" s="48">
        <v>2</v>
      </c>
      <c r="E82" s="50" t="s">
        <v>1098</v>
      </c>
      <c r="F82" s="47" t="s">
        <v>1099</v>
      </c>
    </row>
    <row r="83" spans="1:6" ht="15.75" customHeight="1">
      <c r="A83" s="47">
        <v>516.603</v>
      </c>
      <c r="B83" s="50" t="s">
        <v>1076</v>
      </c>
      <c r="C83" s="51">
        <v>32</v>
      </c>
      <c r="D83" s="48">
        <v>2</v>
      </c>
      <c r="E83" s="50" t="s">
        <v>1098</v>
      </c>
      <c r="F83" s="47" t="s">
        <v>1099</v>
      </c>
    </row>
    <row r="84" spans="1:6" ht="15.75" customHeight="1">
      <c r="A84" s="47">
        <v>516.606</v>
      </c>
      <c r="B84" s="50" t="s">
        <v>1077</v>
      </c>
      <c r="C84" s="51">
        <v>32</v>
      </c>
      <c r="D84" s="48">
        <v>2</v>
      </c>
      <c r="E84" s="50" t="s">
        <v>1098</v>
      </c>
      <c r="F84" s="47" t="s">
        <v>1099</v>
      </c>
    </row>
    <row r="85" spans="1:6" ht="15.75" customHeight="1">
      <c r="A85" s="47">
        <v>516.608</v>
      </c>
      <c r="B85" s="50" t="s">
        <v>1078</v>
      </c>
      <c r="C85" s="51">
        <v>32</v>
      </c>
      <c r="D85" s="48">
        <v>2</v>
      </c>
      <c r="E85" s="50" t="s">
        <v>1098</v>
      </c>
      <c r="F85" s="47" t="s">
        <v>1099</v>
      </c>
    </row>
    <row r="86" spans="1:6" ht="15.75" customHeight="1">
      <c r="A86" s="47">
        <v>516.609</v>
      </c>
      <c r="B86" s="50" t="s">
        <v>1079</v>
      </c>
      <c r="C86" s="51">
        <v>16</v>
      </c>
      <c r="D86" s="48">
        <v>1</v>
      </c>
      <c r="E86" s="50" t="s">
        <v>1098</v>
      </c>
      <c r="F86" s="47" t="s">
        <v>1099</v>
      </c>
    </row>
    <row r="87" spans="1:6" ht="15.75" customHeight="1">
      <c r="A87" s="219" t="s">
        <v>1080</v>
      </c>
      <c r="B87" s="50" t="s">
        <v>1081</v>
      </c>
      <c r="C87" s="51">
        <v>16</v>
      </c>
      <c r="D87" s="48">
        <v>1</v>
      </c>
      <c r="E87" s="50" t="s">
        <v>1098</v>
      </c>
      <c r="F87" s="47" t="s">
        <v>1099</v>
      </c>
    </row>
    <row r="88" spans="1:6" ht="15.75" customHeight="1">
      <c r="A88" s="47">
        <v>516.614</v>
      </c>
      <c r="B88" s="50" t="s">
        <v>1082</v>
      </c>
      <c r="C88" s="51">
        <v>16</v>
      </c>
      <c r="D88" s="48">
        <v>1</v>
      </c>
      <c r="E88" s="50" t="s">
        <v>1098</v>
      </c>
      <c r="F88" s="47" t="s">
        <v>1099</v>
      </c>
    </row>
    <row r="89" spans="1:6" ht="15.75" customHeight="1">
      <c r="A89" s="219" t="s">
        <v>1083</v>
      </c>
      <c r="B89" s="50" t="s">
        <v>1079</v>
      </c>
      <c r="C89" s="51">
        <v>32</v>
      </c>
      <c r="D89" s="48">
        <v>1</v>
      </c>
      <c r="E89" s="50" t="s">
        <v>1098</v>
      </c>
      <c r="F89" s="47" t="s">
        <v>1099</v>
      </c>
    </row>
    <row r="90" spans="1:6" ht="15.75" customHeight="1">
      <c r="A90" s="51" t="s">
        <v>1088</v>
      </c>
      <c r="B90" s="46" t="s">
        <v>1089</v>
      </c>
      <c r="C90" s="47">
        <v>16</v>
      </c>
      <c r="D90" s="48">
        <v>1</v>
      </c>
      <c r="E90" s="46" t="s">
        <v>1103</v>
      </c>
      <c r="F90" s="47" t="s">
        <v>1099</v>
      </c>
    </row>
    <row r="91" spans="1:6" ht="15.75" customHeight="1">
      <c r="A91" s="51" t="s">
        <v>1090</v>
      </c>
      <c r="B91" s="46" t="s">
        <v>1091</v>
      </c>
      <c r="C91" s="47">
        <v>48</v>
      </c>
      <c r="D91" s="48">
        <v>3</v>
      </c>
      <c r="E91" s="46" t="s">
        <v>1103</v>
      </c>
      <c r="F91" s="47" t="s">
        <v>1099</v>
      </c>
    </row>
    <row r="92" spans="1:6" ht="15.75" customHeight="1">
      <c r="A92" s="51" t="s">
        <v>1084</v>
      </c>
      <c r="B92" s="46" t="s">
        <v>1085</v>
      </c>
      <c r="C92" s="47">
        <v>64</v>
      </c>
      <c r="D92" s="48">
        <v>4</v>
      </c>
      <c r="E92" s="46" t="s">
        <v>1102</v>
      </c>
      <c r="F92" s="47" t="s">
        <v>1099</v>
      </c>
    </row>
    <row r="93" spans="1:6" ht="15.75" customHeight="1">
      <c r="A93" s="51" t="s">
        <v>1086</v>
      </c>
      <c r="B93" s="46" t="s">
        <v>1087</v>
      </c>
      <c r="C93" s="47">
        <v>64</v>
      </c>
      <c r="D93" s="48">
        <v>4</v>
      </c>
      <c r="E93" s="46" t="s">
        <v>1102</v>
      </c>
      <c r="F93" s="47" t="s">
        <v>1099</v>
      </c>
    </row>
    <row r="94" spans="1:6" ht="15.75" customHeight="1">
      <c r="A94" s="43" t="s">
        <v>940</v>
      </c>
      <c r="B94" s="52" t="s">
        <v>941</v>
      </c>
      <c r="C94" s="53">
        <v>36</v>
      </c>
      <c r="D94" s="44">
        <v>2</v>
      </c>
      <c r="E94" s="52" t="s">
        <v>1092</v>
      </c>
      <c r="F94" s="45" t="s">
        <v>1093</v>
      </c>
    </row>
    <row r="95" spans="1:6" ht="15.75" customHeight="1">
      <c r="A95" s="43" t="s">
        <v>942</v>
      </c>
      <c r="B95" s="52" t="s">
        <v>943</v>
      </c>
      <c r="C95" s="53">
        <v>32</v>
      </c>
      <c r="D95" s="44">
        <v>2</v>
      </c>
      <c r="E95" s="52" t="s">
        <v>1094</v>
      </c>
      <c r="F95" s="45" t="s">
        <v>1093</v>
      </c>
    </row>
    <row r="96" spans="1:6" ht="15.75" customHeight="1">
      <c r="A96" s="43" t="s">
        <v>944</v>
      </c>
      <c r="B96" s="52" t="s">
        <v>945</v>
      </c>
      <c r="C96" s="53">
        <v>32</v>
      </c>
      <c r="D96" s="44">
        <v>2</v>
      </c>
      <c r="E96" s="52" t="s">
        <v>1094</v>
      </c>
      <c r="F96" s="45" t="s">
        <v>1093</v>
      </c>
    </row>
    <row r="97" spans="1:6" ht="15.75" customHeight="1">
      <c r="A97" s="219">
        <v>510.801</v>
      </c>
      <c r="B97" s="46" t="s">
        <v>946</v>
      </c>
      <c r="C97" s="47">
        <v>32</v>
      </c>
      <c r="D97" s="48">
        <v>2</v>
      </c>
      <c r="E97" s="46" t="s">
        <v>1095</v>
      </c>
      <c r="F97" s="47" t="s">
        <v>1093</v>
      </c>
    </row>
    <row r="98" spans="1:6" ht="15.75" customHeight="1">
      <c r="A98" s="219">
        <v>510.802</v>
      </c>
      <c r="B98" s="46" t="s">
        <v>947</v>
      </c>
      <c r="C98" s="47">
        <v>32</v>
      </c>
      <c r="D98" s="48">
        <v>2</v>
      </c>
      <c r="E98" s="46" t="s">
        <v>1095</v>
      </c>
      <c r="F98" s="47" t="s">
        <v>1093</v>
      </c>
    </row>
    <row r="99" spans="1:6" ht="15.75" customHeight="1">
      <c r="A99" s="219">
        <v>510.803</v>
      </c>
      <c r="B99" s="49" t="s">
        <v>948</v>
      </c>
      <c r="C99" s="47">
        <v>80</v>
      </c>
      <c r="D99" s="48">
        <v>4</v>
      </c>
      <c r="E99" s="46" t="s">
        <v>1095</v>
      </c>
      <c r="F99" s="47" t="s">
        <v>1093</v>
      </c>
    </row>
    <row r="100" spans="1:6" ht="15.75" customHeight="1">
      <c r="A100" s="219">
        <v>510.804</v>
      </c>
      <c r="B100" s="46" t="s">
        <v>949</v>
      </c>
      <c r="C100" s="47">
        <v>80</v>
      </c>
      <c r="D100" s="48">
        <v>4</v>
      </c>
      <c r="E100" s="46" t="s">
        <v>1095</v>
      </c>
      <c r="F100" s="47" t="s">
        <v>1093</v>
      </c>
    </row>
    <row r="101" spans="1:6" ht="15.75" customHeight="1">
      <c r="A101" s="219">
        <v>510.805</v>
      </c>
      <c r="B101" s="46" t="s">
        <v>950</v>
      </c>
      <c r="C101" s="47">
        <v>80</v>
      </c>
      <c r="D101" s="48">
        <v>5</v>
      </c>
      <c r="E101" s="46" t="s">
        <v>1095</v>
      </c>
      <c r="F101" s="47" t="s">
        <v>1093</v>
      </c>
    </row>
    <row r="102" spans="1:6" ht="15.75" customHeight="1">
      <c r="A102" s="219">
        <v>510.806</v>
      </c>
      <c r="B102" s="46" t="s">
        <v>951</v>
      </c>
      <c r="C102" s="47">
        <v>80</v>
      </c>
      <c r="D102" s="48">
        <v>4</v>
      </c>
      <c r="E102" s="46" t="s">
        <v>1095</v>
      </c>
      <c r="F102" s="47" t="s">
        <v>1093</v>
      </c>
    </row>
    <row r="103" spans="1:6" ht="15.75" customHeight="1">
      <c r="A103" s="219">
        <v>510.807</v>
      </c>
      <c r="B103" s="46" t="s">
        <v>952</v>
      </c>
      <c r="C103" s="47">
        <v>80</v>
      </c>
      <c r="D103" s="48">
        <v>4</v>
      </c>
      <c r="E103" s="46" t="s">
        <v>1095</v>
      </c>
      <c r="F103" s="47" t="s">
        <v>1093</v>
      </c>
    </row>
    <row r="104" spans="1:6" ht="15.75" customHeight="1">
      <c r="A104" s="219">
        <v>510.808</v>
      </c>
      <c r="B104" s="46" t="s">
        <v>953</v>
      </c>
      <c r="C104" s="47">
        <v>32</v>
      </c>
      <c r="D104" s="48">
        <v>2</v>
      </c>
      <c r="E104" s="46" t="s">
        <v>1095</v>
      </c>
      <c r="F104" s="47" t="s">
        <v>1093</v>
      </c>
    </row>
    <row r="105" spans="1:6" ht="15.75" customHeight="1">
      <c r="A105" s="219">
        <v>510.809</v>
      </c>
      <c r="B105" s="46" t="s">
        <v>954</v>
      </c>
      <c r="C105" s="47">
        <v>36</v>
      </c>
      <c r="D105" s="48">
        <v>2</v>
      </c>
      <c r="E105" s="46" t="s">
        <v>1095</v>
      </c>
      <c r="F105" s="47" t="s">
        <v>1093</v>
      </c>
    </row>
    <row r="106" spans="1:6" ht="15.75" customHeight="1">
      <c r="A106" s="219" t="s">
        <v>955</v>
      </c>
      <c r="B106" s="46" t="s">
        <v>956</v>
      </c>
      <c r="C106" s="47">
        <v>80</v>
      </c>
      <c r="D106" s="48">
        <v>5</v>
      </c>
      <c r="E106" s="46" t="s">
        <v>1095</v>
      </c>
      <c r="F106" s="47" t="s">
        <v>1093</v>
      </c>
    </row>
    <row r="107" spans="1:6" ht="15.75" customHeight="1">
      <c r="A107" s="219">
        <v>510.812</v>
      </c>
      <c r="B107" s="46" t="s">
        <v>957</v>
      </c>
      <c r="C107" s="47">
        <v>80</v>
      </c>
      <c r="D107" s="48">
        <v>3</v>
      </c>
      <c r="E107" s="46" t="s">
        <v>1095</v>
      </c>
      <c r="F107" s="47" t="s">
        <v>1093</v>
      </c>
    </row>
    <row r="108" spans="1:6" ht="15.75" customHeight="1">
      <c r="A108" s="219">
        <v>510.814</v>
      </c>
      <c r="B108" s="46" t="s">
        <v>958</v>
      </c>
      <c r="C108" s="47">
        <v>80</v>
      </c>
      <c r="D108" s="48">
        <v>4</v>
      </c>
      <c r="E108" s="46" t="s">
        <v>1095</v>
      </c>
      <c r="F108" s="47" t="s">
        <v>1093</v>
      </c>
    </row>
    <row r="109" spans="1:6" ht="15.75" customHeight="1">
      <c r="A109" s="219">
        <v>510.816</v>
      </c>
      <c r="B109" s="46" t="s">
        <v>959</v>
      </c>
      <c r="C109" s="47">
        <v>36</v>
      </c>
      <c r="D109" s="48">
        <v>2</v>
      </c>
      <c r="E109" s="46" t="s">
        <v>1095</v>
      </c>
      <c r="F109" s="47" t="s">
        <v>1093</v>
      </c>
    </row>
    <row r="110" spans="1:6" ht="15.75" customHeight="1">
      <c r="A110" s="219">
        <v>510.817</v>
      </c>
      <c r="B110" s="46" t="s">
        <v>960</v>
      </c>
      <c r="C110" s="47">
        <v>24</v>
      </c>
      <c r="D110" s="48">
        <v>1.5</v>
      </c>
      <c r="E110" s="46" t="s">
        <v>1095</v>
      </c>
      <c r="F110" s="47" t="s">
        <v>1093</v>
      </c>
    </row>
    <row r="111" spans="1:6" ht="15.75" customHeight="1">
      <c r="A111" s="219" t="s">
        <v>961</v>
      </c>
      <c r="B111" s="46" t="s">
        <v>962</v>
      </c>
      <c r="C111" s="47">
        <v>32</v>
      </c>
      <c r="D111" s="48">
        <v>2</v>
      </c>
      <c r="E111" s="46" t="s">
        <v>1095</v>
      </c>
      <c r="F111" s="47" t="s">
        <v>1093</v>
      </c>
    </row>
    <row r="112" spans="1:6" ht="15.75" customHeight="1">
      <c r="A112" s="47">
        <v>513.801</v>
      </c>
      <c r="B112" s="46" t="s">
        <v>963</v>
      </c>
      <c r="C112" s="47">
        <v>32</v>
      </c>
      <c r="D112" s="48">
        <v>2</v>
      </c>
      <c r="E112" s="46" t="s">
        <v>1096</v>
      </c>
      <c r="F112" s="47" t="s">
        <v>1093</v>
      </c>
    </row>
    <row r="113" spans="1:6" ht="15.75" customHeight="1">
      <c r="A113" s="47">
        <v>513.802</v>
      </c>
      <c r="B113" s="46" t="s">
        <v>964</v>
      </c>
      <c r="C113" s="47">
        <v>32</v>
      </c>
      <c r="D113" s="48">
        <v>2</v>
      </c>
      <c r="E113" s="46" t="s">
        <v>1096</v>
      </c>
      <c r="F113" s="47" t="s">
        <v>1093</v>
      </c>
    </row>
    <row r="114" spans="1:6" ht="15.75" customHeight="1">
      <c r="A114" s="47">
        <v>513.804</v>
      </c>
      <c r="B114" s="46" t="s">
        <v>965</v>
      </c>
      <c r="C114" s="47">
        <v>32</v>
      </c>
      <c r="D114" s="48">
        <v>2</v>
      </c>
      <c r="E114" s="46" t="s">
        <v>1096</v>
      </c>
      <c r="F114" s="47" t="s">
        <v>1093</v>
      </c>
    </row>
    <row r="115" spans="1:6" ht="15.75" customHeight="1">
      <c r="A115" s="47">
        <v>514.801</v>
      </c>
      <c r="B115" s="46" t="s">
        <v>966</v>
      </c>
      <c r="C115" s="47">
        <v>16</v>
      </c>
      <c r="D115" s="48">
        <v>1</v>
      </c>
      <c r="E115" s="46" t="s">
        <v>49</v>
      </c>
      <c r="F115" s="47" t="s">
        <v>1097</v>
      </c>
    </row>
    <row r="116" spans="1:6" ht="15.75" customHeight="1">
      <c r="A116" s="47">
        <v>516.801</v>
      </c>
      <c r="B116" s="50" t="s">
        <v>967</v>
      </c>
      <c r="C116" s="51">
        <v>24</v>
      </c>
      <c r="D116" s="48">
        <v>1.5</v>
      </c>
      <c r="E116" s="46" t="s">
        <v>1098</v>
      </c>
      <c r="F116" s="47" t="s">
        <v>1093</v>
      </c>
    </row>
    <row r="117" spans="1:6" ht="15.75" customHeight="1">
      <c r="A117" s="47">
        <v>516.802</v>
      </c>
      <c r="B117" s="50" t="s">
        <v>968</v>
      </c>
      <c r="C117" s="51">
        <v>16</v>
      </c>
      <c r="D117" s="48">
        <v>1</v>
      </c>
      <c r="E117" s="46" t="s">
        <v>1098</v>
      </c>
      <c r="F117" s="47" t="s">
        <v>1093</v>
      </c>
    </row>
    <row r="118" spans="1:6" ht="15.75" customHeight="1">
      <c r="A118" s="47">
        <v>516.803</v>
      </c>
      <c r="B118" s="50" t="s">
        <v>969</v>
      </c>
      <c r="C118" s="51">
        <v>16</v>
      </c>
      <c r="D118" s="54">
        <v>1</v>
      </c>
      <c r="E118" s="46" t="s">
        <v>1098</v>
      </c>
      <c r="F118" s="47" t="s">
        <v>1093</v>
      </c>
    </row>
    <row r="119" spans="1:6" ht="15.75" customHeight="1">
      <c r="A119" s="47">
        <v>516.805</v>
      </c>
      <c r="B119" s="50" t="s">
        <v>970</v>
      </c>
      <c r="C119" s="51">
        <v>16</v>
      </c>
      <c r="D119" s="48">
        <v>1</v>
      </c>
      <c r="E119" s="46" t="s">
        <v>1098</v>
      </c>
      <c r="F119" s="47" t="s">
        <v>1093</v>
      </c>
    </row>
  </sheetData>
  <sheetProtection/>
  <mergeCells count="1">
    <mergeCell ref="A1:F1"/>
  </mergeCells>
  <hyperlinks>
    <hyperlink ref="B98" r:id="rId1" display="http://gs.hust.edu.cn/download.jsp?id=Cultivate/CourseSystem/510/kc/感染与肿瘤.doc"/>
    <hyperlink ref="B99" r:id="rId2" display="http://gs.hust.edu.cn/download.jsp?id=Cultivate/CourseSystem/510/kc/生理学新进展.doc"/>
    <hyperlink ref="B100" r:id="rId3" display="http://gs.hust.edu.cn/download.jsp?id=Cultivate/CourseSystem/510/kc/医学高级生物化学（硕士）.doc"/>
    <hyperlink ref="B101" r:id="rId4" display="http://gs.hust.edu.cn/download.jsp?id=Cultivate/CourseSystem/510/kc/医学分子生物学（硕士）.doc"/>
    <hyperlink ref="B102" r:id="rId5" display="http://gs.hust.edu.cn/download.jsp?id=Cultivate/CourseSystem/510/kc/心脏的应用和功能解剖学研究生课程简介.doc"/>
    <hyperlink ref="B103" r:id="rId6" display="http://gs.hust.edu.cn/download.jsp?id=Cultivate/CourseSystem/510/kc/医学遗传学（硕士）.doc"/>
    <hyperlink ref="B104" r:id="rId7" display="http://gs.hust.edu.cn/download.jsp?id=Cultivate/CourseSystem/510/kc/新药的临床前及临床评价.doc"/>
    <hyperlink ref="B108" r:id="rId8" display="http://gs.hust.edu.cn/download.jsp?id=Cultivate/CourseSystem/510/kc/神经病理学.doc"/>
    <hyperlink ref="B110" r:id="rId9" display="http://gs.hust.edu.cn/download.jsp?id=Cultivate/CourseSystem/510/kc/医学发育生物学.doc"/>
    <hyperlink ref="B115" r:id="rId10" display="http://gs.hust.edu.cn/download.jsp?id=Cultivate/CourseSystem/510/kc/现代组织化学技术.doc"/>
    <hyperlink ref="B116" r:id="rId11" display="http://gs.hust.edu.cn/download.jsp?id=Cultivate/CourseSystem/510/kc/离子通道理论与膜片钳技术.doc"/>
    <hyperlink ref="B117" r:id="rId12" display="http://gs.hust.edu.cn/download.jsp?id=Cultivate/CourseSystem/510/kc/生物化学实验技术（硕士）.doc"/>
    <hyperlink ref="B118" r:id="rId13" display="http://gs.hust.edu.cn/download.jsp?id=Cultivate/CourseSystem/510/kc/分子生物学实验技术（硕士）.doc"/>
    <hyperlink ref="B119" r:id="rId14" display="http://gs.hust.edu.cn/download.jsp?id=Cultivate/CourseSystem/510/kc/神经解剖学研究生课程简介.doc"/>
    <hyperlink ref="B5" r:id="rId15" display="http://gs.hust.edu.cn/download.jsp?id=Cultivate/CourseSystem/510/kc/心血管药理实验方法学.doc"/>
    <hyperlink ref="B3" r:id="rId16" display="http://gs.hust.edu.cn/download.jsp?id=Cultivate/CourseSystem/510/kc/现代病理学技术.doc"/>
    <hyperlink ref="B4" r:id="rId17" display="http://gs.hust.edu.cn/download.jsp?id=Cultivate/CourseSystem/510/kc/硕士实验免疫学课程.doc"/>
    <hyperlink ref="B7" r:id="rId18" display="http://gs.hust.edu.cn/download.jsp?id=Cultivate/CourseSystem/510/kc/临床药理学.doc"/>
    <hyperlink ref="B13" r:id="rId19" display="http://gs.hust.edu.cn/download.jsp?id=Cultivate/CourseSystem/513/kc/513.503临床营养学.doc"/>
    <hyperlink ref="B14" r:id="rId20" display="http://gs.hust.edu.cn/download.jsp?id=Cultivate/CourseSystem/513/kc/513.504环境与健康新技术.doc"/>
    <hyperlink ref="B15" r:id="rId21" display="http://gs.hust.edu.cn/download.jsp?id=Cultivate/CourseSystem/513/kc/513.505《循证医学》.doc"/>
    <hyperlink ref="B16" r:id="rId22" display="http://gs.hust.edu.cn/download.jsp?id=Cultivate/CourseSystem/513/kc/513.506营养与食品安全.doc"/>
    <hyperlink ref="B21" r:id="rId23" display="http://gs.hust.edu.cn/download.jsp?id=Cultivate/CourseSystem/513/kc/513.513纳米医学与纳米生物技术.doc"/>
    <hyperlink ref="B23" r:id="rId24" display="http://gs.hust.edu.cn/download.jsp?id=Cultivate/CourseSystem/513/kc/513.515生殖健康与健康促进.doc"/>
    <hyperlink ref="B24" r:id="rId25" display="http://gs.hust.edu.cn/download.jsp?id=Cultivate/CourseSystem/513/kc/513.516创造心理学.doc"/>
    <hyperlink ref="B26" r:id="rId26" display="http://gs.hust.edu.cn/download.jsp?id=Cultivate/CourseSystem/513/kc/513.518毒理学进展.doc"/>
    <hyperlink ref="B111" r:id="rId27" display="http://gs.hust.edu.cn/download.jsp?id=Cultivate/CourseSystem/514/kc/药物新剂型.doc"/>
    <hyperlink ref="B42" r:id="rId28" display="http://gs.hust.edu.cn/download.jsp?id=Cultivate/CourseSystem/516/kc/516.501-当代管理理论.doc"/>
    <hyperlink ref="B43" r:id="rId29" display="http://gs.hust.edu.cn/download.jsp?id=Cultivate/CourseSystem/516/kc/516.502-宏观经济学.doc"/>
    <hyperlink ref="B44" r:id="rId30" display="http://gs.hust.edu.cn/download.jsp?id=Cultivate/CourseSystem/516/kc/516.503-现代社会科学研究方法与设计.doc"/>
    <hyperlink ref="B45" r:id="rId31" display="http://gs.hust.edu.cn/download.jsp?id=Cultivate/CourseSystem/516/kc/516.504-医疗服务法律法规.doc"/>
    <hyperlink ref="B46" r:id="rId32" display="http://gs.hust.edu.cn/download.jsp?id=Cultivate/CourseSystem/516/kc/516.505-卫生管理沟通实务.doc"/>
    <hyperlink ref="B48" r:id="rId33" display="http://gs.hust.edu.cn/download.jsp?id=Cultivate/CourseSystem/516/kc/516.507-管理心理学研究方法新进展.doc"/>
    <hyperlink ref="B50" r:id="rId34" display="http://gs.hust.edu.cn/download.jsp?id=Cultivate/CourseSystem/516/kc/516.509-卫生服务质量管理.doc"/>
    <hyperlink ref="B51" r:id="rId35" display="http://gs.hust.edu.cn/download.jsp?id=Cultivate/CourseSystem/516/kc/516.510-卫生运筹学模型及软件求解.doc"/>
    <hyperlink ref="B52" r:id="rId36" display="http://gs.hust.edu.cn/download.jsp?id=Cultivate/CourseSystem/516/kc/516.511卫生项目管理.doc"/>
    <hyperlink ref="B53" r:id="rId37" display="http://gs.hust.edu.cn/download.jsp?id=Cultivate/CourseSystem/516/kc/516.512-心理健康促进与评价体系.doc"/>
    <hyperlink ref="B54" r:id="rId38" display="http://gs.hust.edu.cn/download.jsp?id=Cultivate/CourseSystem/516/kc/516.513-基本卫生保健制度.doc"/>
    <hyperlink ref="B55" r:id="rId39" display="http://gs.hust.edu.cn/download.jsp?id=Cultivate/CourseSystem/516/kc/516.514-人口健康分析与评价技术.doc"/>
    <hyperlink ref="B56" r:id="rId40" display="http://gs.hust.edu.cn/download.jsp?id=Cultivate/CourseSystem/516/kc/516.515-医疗保险的理论与实践.doc"/>
    <hyperlink ref="B57" r:id="rId41" display="http://gs.hust.edu.cn/download.jsp?id=Cultivate/CourseSystem/516/kc/516.516-医院管理理论与创新.doc"/>
    <hyperlink ref="B59" r:id="rId42" display="http://gs.hust.edu.cn/download.jsp?id=Cultivate/CourseSystem/516/kc/516.601情报学基础理论.doc"/>
    <hyperlink ref="B60" r:id="rId43" display="http://gs.hust.edu.cn/download.jsp?id=Cultivate/CourseSystem/516/kc/516.602软科学研究方法.doc"/>
    <hyperlink ref="B61" r:id="rId44" display="http://gs.hust.edu.cn/download.jsp?id=Cultivate/CourseSystem/516/kc/516.604竞争情报与战略管理.doc"/>
    <hyperlink ref="B112" r:id="rId45" display="http://gs.hust.edu.cn/download.jsp?id=Cultivate/CourseSystem/516/kc/516.605数据挖掘.doc"/>
    <hyperlink ref="B113" r:id="rId46" display="http://gs.hust.edu.cn/download.jsp?id=Cultivate/CourseSystem/516/kc/516.606卫生电子政务.doc"/>
    <hyperlink ref="B114" r:id="rId47" display="http://gs.hust.edu.cn/download.jsp?id=Cultivate/CourseSystem/516/kc/516.607管理信息检索与利用.doc"/>
    <hyperlink ref="B62" r:id="rId48" display="http://gs.hust.edu.cn/download.jsp?id=Cultivate/CourseSystem/516/kc/516.608知识管理.doc"/>
    <hyperlink ref="B64" r:id="rId49" display="http://gs.hust.edu.cn/download.jsp?id=Cultivate/CourseSystem/516/kc/516.609医学信息资源检索与利用doc"/>
    <hyperlink ref="B8" r:id="rId50" display="http://gs.hust.edu.cn/download.jsp?id=Cultivate/CourseSystem/510/kc/博士分子免疫学课程.doc"/>
    <hyperlink ref="B63" r:id="rId51" display="http://gs.hust.edu.cn/download.jsp?id=Cultivate/CourseSystem/516/kc/516.609医学信息资源检索与利用doc"/>
    <hyperlink ref="B39" r:id="rId52" display="http://gs.hust.edu.cn/download.jsp?id=Cultivate/CourseSystem/514/kc/生物信息学.doc"/>
    <hyperlink ref="B28" r:id="rId53" display="http://gs.hust.edu.cn/Cultivate/CourseSystem/513/kc/513.522应用行为分析.doc"/>
    <hyperlink ref="B72" r:id="rId54" display="http://gs.hust.edu.cn/download.jsp?id=Cultivate/CourseSystem/510/kc/病原生物感染的免疫.doc"/>
    <hyperlink ref="B73" r:id="rId55" display="http://gs.hust.edu.cn/download.jsp?id=Cultivate/CourseSystem/510/kc/医学高级生物化学（博士）.doc"/>
    <hyperlink ref="B74" r:id="rId56" display="http://gs.hust.edu.cn/download.jsp?id=Cultivate/CourseSystem/510/kc/医学分子生物学(博士）.doc"/>
    <hyperlink ref="B75" r:id="rId57" display="http://gs.hust.edu.cn/download.jsp?id=Cultivate/CourseSystem/510/kc/医学遗传学（博士）.doc"/>
    <hyperlink ref="B77" r:id="rId58" display="http://gs.hust.edu.cn/download.jsp?id=Cultivate/CourseSystem/510/kc/高级病理生理学课程%5b1%5d...doc"/>
    <hyperlink ref="B79" r:id="rId59" display="http://gs.hust.edu.cn/download.jsp?id=Cultivate/CourseSystem/510/kc/机能学研究方法与技术.doc"/>
    <hyperlink ref="B80" r:id="rId60" display="http://gs.hust.edu.cn/download.jsp?id=Cultivate/CourseSystem/510/kc/博士局解.doc"/>
    <hyperlink ref="B82" r:id="rId61" display="http://gs.hust.edu.cn/download.jsp?id=Cultivate/CourseSystem/510/kc/高级病理学.doc"/>
    <hyperlink ref="B86" r:id="rId62" display="http://gs.hust.edu.cn/download.jsp?id=Cultivate/CourseSystem/513/kc/513.801项目涉及与申报.doc"/>
    <hyperlink ref="B87" r:id="rId63" display="http://gs.hust.edu.cn/download.jsp?id=Cultivate/CourseSystem/513/kc/513.802中英文医学科研论文的撰写与投稿.doc"/>
    <hyperlink ref="B92" r:id="rId64" display="http://gs.hust.edu.cn/download.jsp?id=Cultivate/CourseSystem/516/kc/516.802健康保障体系及其创新.doc"/>
    <hyperlink ref="B66" r:id="rId65" display="http://gs.hust.edu.cn/download.jsp?id=Cultivate/CourseSystem/540/kc/急诊医学.doc"/>
  </hyperlinks>
  <printOptions horizontalCentered="1"/>
  <pageMargins left="0.3937007874015748" right="0.3937007874015748" top="0.9448818897637796" bottom="0.9448818897637796" header="0" footer="0.5905511811023623"/>
  <pageSetup firstPageNumber="19" useFirstPageNumber="1" horizontalDpi="600" verticalDpi="600" orientation="portrait" paperSize="9" r:id="rId67"/>
  <headerFooter>
    <oddFooter>&amp;C&amp;11&amp;P</oddFooter>
  </headerFooter>
  <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jiaoxueke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jxk</dc:creator>
  <cp:keywords/>
  <dc:description/>
  <cp:lastModifiedBy>微软用户</cp:lastModifiedBy>
  <cp:lastPrinted>2016-05-11T00:56:42Z</cp:lastPrinted>
  <dcterms:created xsi:type="dcterms:W3CDTF">2001-03-13T09:03:33Z</dcterms:created>
  <dcterms:modified xsi:type="dcterms:W3CDTF">2016-09-01T00:58:06Z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