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105" activeTab="1"/>
  </bookViews>
  <sheets>
    <sheet name="必修课程" sheetId="1" r:id="rId1"/>
    <sheet name="进程安排表" sheetId="2" r:id="rId2"/>
  </sheets>
  <definedNames>
    <definedName name="_xlnm.Print_Titles" localSheetId="0">'必修课程'!$3:$4</definedName>
    <definedName name="_xlnm.Print_Titles" localSheetId="1">'进程安排表'!$1:$1</definedName>
  </definedNames>
  <calcPr fullCalcOnLoad="1"/>
</workbook>
</file>

<file path=xl/sharedStrings.xml><?xml version="1.0" encoding="utf-8"?>
<sst xmlns="http://schemas.openxmlformats.org/spreadsheetml/2006/main" count="405" uniqueCount="252">
  <si>
    <t>第一学期</t>
  </si>
  <si>
    <t>第二学期</t>
  </si>
  <si>
    <t>第三学期</t>
  </si>
  <si>
    <t>第四学期</t>
  </si>
  <si>
    <t>课程名称</t>
  </si>
  <si>
    <t>学分</t>
  </si>
  <si>
    <t>第五学期</t>
  </si>
  <si>
    <t>第八学期</t>
  </si>
  <si>
    <t>毛泽东思想概论</t>
  </si>
  <si>
    <t>第九学期</t>
  </si>
  <si>
    <t>第十学期</t>
  </si>
  <si>
    <r>
      <t>大学英语（</t>
    </r>
    <r>
      <rPr>
        <sz val="8"/>
        <rFont val="Times New Roman"/>
        <family val="1"/>
      </rPr>
      <t>5</t>
    </r>
    <r>
      <rPr>
        <sz val="8"/>
        <rFont val="宋体"/>
        <family val="0"/>
      </rPr>
      <t>）</t>
    </r>
  </si>
  <si>
    <r>
      <t>大学英语（</t>
    </r>
    <r>
      <rPr>
        <sz val="8"/>
        <rFont val="Times New Roman"/>
        <family val="1"/>
      </rPr>
      <t>6</t>
    </r>
    <r>
      <rPr>
        <sz val="8"/>
        <rFont val="宋体"/>
        <family val="0"/>
      </rPr>
      <t>）</t>
    </r>
  </si>
  <si>
    <r>
      <t>2</t>
    </r>
    <r>
      <rPr>
        <sz val="8"/>
        <rFont val="宋体"/>
        <family val="0"/>
      </rPr>
      <t>周</t>
    </r>
  </si>
  <si>
    <t>放射科</t>
  </si>
  <si>
    <t>耳鼻咽喉科学</t>
  </si>
  <si>
    <t>皮肤性病学</t>
  </si>
  <si>
    <t>传染病学</t>
  </si>
  <si>
    <t>课程</t>
  </si>
  <si>
    <t>课 内</t>
  </si>
  <si>
    <t>课外</t>
  </si>
  <si>
    <t>总学时</t>
  </si>
  <si>
    <t>课内</t>
  </si>
  <si>
    <t>总学时</t>
  </si>
  <si>
    <t>大课</t>
  </si>
  <si>
    <t>小课</t>
  </si>
  <si>
    <t>实验</t>
  </si>
  <si>
    <t>合计</t>
  </si>
  <si>
    <t>总计</t>
  </si>
  <si>
    <t>第六学期</t>
  </si>
  <si>
    <t>见习</t>
  </si>
  <si>
    <t>第七学期</t>
  </si>
  <si>
    <t>学  时</t>
  </si>
  <si>
    <t>理论</t>
  </si>
  <si>
    <t>实践</t>
  </si>
  <si>
    <t>AB1102</t>
  </si>
  <si>
    <t>AB1104</t>
  </si>
  <si>
    <t>AB1106</t>
  </si>
  <si>
    <t>AB1107</t>
  </si>
  <si>
    <t>AB1108</t>
  </si>
  <si>
    <t>AB1109</t>
  </si>
  <si>
    <t>AB1111</t>
  </si>
  <si>
    <t>BB1005</t>
  </si>
  <si>
    <t>BB1006</t>
  </si>
  <si>
    <t>BB1007</t>
  </si>
  <si>
    <t>BB1008</t>
  </si>
  <si>
    <t>BB1009</t>
  </si>
  <si>
    <t>BB1011</t>
  </si>
  <si>
    <t>BB1012</t>
  </si>
  <si>
    <t>BB1013</t>
  </si>
  <si>
    <t>BB1014</t>
  </si>
  <si>
    <t>BB1015</t>
  </si>
  <si>
    <t>BB1016</t>
  </si>
  <si>
    <t>CB1002</t>
  </si>
  <si>
    <t>CB1003</t>
  </si>
  <si>
    <t>CB1005</t>
  </si>
  <si>
    <t>CB1111</t>
  </si>
  <si>
    <t>CB1114</t>
  </si>
  <si>
    <t>DB1107</t>
  </si>
  <si>
    <t>DB1003</t>
  </si>
  <si>
    <t>DB1004</t>
  </si>
  <si>
    <t>DB1005</t>
  </si>
  <si>
    <t>EB1002</t>
  </si>
  <si>
    <t>EB1003</t>
  </si>
  <si>
    <t>EB1004</t>
  </si>
  <si>
    <t>EB1006</t>
  </si>
  <si>
    <t>EB1007</t>
  </si>
  <si>
    <t>EB1008</t>
  </si>
  <si>
    <t>EB1009</t>
  </si>
  <si>
    <t>FB1102</t>
  </si>
  <si>
    <t>AB1101</t>
  </si>
  <si>
    <t>入学教育</t>
  </si>
  <si>
    <t>毕业考试</t>
  </si>
  <si>
    <t>AB1001</t>
  </si>
  <si>
    <t>BB1010</t>
  </si>
  <si>
    <t>2周</t>
  </si>
  <si>
    <t>EB11111</t>
  </si>
  <si>
    <t>系统解剖学</t>
  </si>
  <si>
    <t>细胞生物学</t>
  </si>
  <si>
    <t>无机及分析化学</t>
  </si>
  <si>
    <t>组织学与胚胎学</t>
  </si>
  <si>
    <t>医学导论</t>
  </si>
  <si>
    <r>
      <t>4</t>
    </r>
    <r>
      <rPr>
        <sz val="8"/>
        <rFont val="宋体"/>
        <family val="0"/>
      </rPr>
      <t>周</t>
    </r>
  </si>
  <si>
    <t>实验</t>
  </si>
  <si>
    <t>社会医学</t>
  </si>
  <si>
    <t>病原生物学</t>
  </si>
  <si>
    <t>第八学期</t>
  </si>
  <si>
    <t>第九学期</t>
  </si>
  <si>
    <r>
      <t>接上学期床边教学</t>
    </r>
    <r>
      <rPr>
        <sz val="8"/>
        <rFont val="Times New Roman"/>
        <family val="1"/>
      </rPr>
      <t>36</t>
    </r>
    <r>
      <rPr>
        <sz val="8"/>
        <rFont val="宋体"/>
        <family val="0"/>
      </rPr>
      <t>周</t>
    </r>
  </si>
  <si>
    <t>内科学</t>
  </si>
  <si>
    <t>儿科学</t>
  </si>
  <si>
    <t>外科学</t>
  </si>
  <si>
    <t>妇产科学</t>
  </si>
  <si>
    <t>基础科研</t>
  </si>
  <si>
    <r>
      <t>6</t>
    </r>
    <r>
      <rPr>
        <sz val="8"/>
        <rFont val="宋体"/>
        <family val="0"/>
      </rPr>
      <t>周</t>
    </r>
  </si>
  <si>
    <t>第十学期</t>
  </si>
  <si>
    <t>第十一、十二学期</t>
  </si>
  <si>
    <t>第十三、十四学期</t>
  </si>
  <si>
    <t>临床流行病学</t>
  </si>
  <si>
    <r>
      <t>16</t>
    </r>
    <r>
      <rPr>
        <sz val="8"/>
        <rFont val="宋体"/>
        <family val="0"/>
      </rPr>
      <t>周</t>
    </r>
  </si>
  <si>
    <t>预防医学</t>
  </si>
  <si>
    <t>口腔科学</t>
  </si>
  <si>
    <r>
      <t>8</t>
    </r>
    <r>
      <rPr>
        <sz val="8"/>
        <rFont val="宋体"/>
        <family val="0"/>
      </rPr>
      <t>周</t>
    </r>
  </si>
  <si>
    <t>康复医学</t>
  </si>
  <si>
    <t>法医学</t>
  </si>
  <si>
    <t>眼科学</t>
  </si>
  <si>
    <r>
      <t>2</t>
    </r>
    <r>
      <rPr>
        <sz val="8"/>
        <rFont val="宋体"/>
        <family val="0"/>
      </rPr>
      <t>周</t>
    </r>
  </si>
  <si>
    <r>
      <t>2</t>
    </r>
    <r>
      <rPr>
        <sz val="8"/>
        <rFont val="宋体"/>
        <family val="0"/>
      </rPr>
      <t>周</t>
    </r>
  </si>
  <si>
    <t>核医学</t>
  </si>
  <si>
    <r>
      <t>48</t>
    </r>
    <r>
      <rPr>
        <sz val="8"/>
        <rFont val="宋体"/>
        <family val="0"/>
      </rPr>
      <t>周</t>
    </r>
  </si>
  <si>
    <t>选修课程2.0</t>
  </si>
  <si>
    <t>无选修课程</t>
  </si>
  <si>
    <t>选修课程</t>
  </si>
  <si>
    <t>DB11031</t>
  </si>
  <si>
    <t>DB11041</t>
  </si>
  <si>
    <t>DB11051</t>
  </si>
  <si>
    <t>EB11061</t>
  </si>
  <si>
    <t>EB11071</t>
  </si>
  <si>
    <t>EB11081</t>
  </si>
  <si>
    <t>EB11091</t>
  </si>
  <si>
    <t>EB11101</t>
  </si>
  <si>
    <t>FB1101</t>
  </si>
  <si>
    <t>BB1017</t>
  </si>
  <si>
    <t>CB11011</t>
  </si>
  <si>
    <t>CB11021</t>
  </si>
  <si>
    <t>CB11031</t>
  </si>
  <si>
    <t>CB11041</t>
  </si>
  <si>
    <t>CB1001</t>
  </si>
  <si>
    <t>CB11121</t>
  </si>
  <si>
    <t>CB1004</t>
  </si>
  <si>
    <t>DB1001</t>
  </si>
  <si>
    <t>DB1002</t>
  </si>
  <si>
    <t>EB1001</t>
  </si>
  <si>
    <t>EB1005</t>
  </si>
  <si>
    <t>DB1006</t>
  </si>
  <si>
    <t>EB20051</t>
  </si>
  <si>
    <t>总计</t>
  </si>
  <si>
    <t>（二）基准学期进程安排表</t>
  </si>
  <si>
    <t>（一）必修课程及环节</t>
  </si>
  <si>
    <t>CB1113</t>
  </si>
  <si>
    <r>
      <t>微积分（</t>
    </r>
    <r>
      <rPr>
        <sz val="8"/>
        <rFont val="Times New Roman"/>
        <family val="1"/>
      </rPr>
      <t>1</t>
    </r>
    <r>
      <rPr>
        <sz val="8"/>
        <rFont val="宋体"/>
        <family val="0"/>
      </rPr>
      <t>）</t>
    </r>
  </si>
  <si>
    <t>大学计算机基础</t>
  </si>
  <si>
    <t>体育基础</t>
  </si>
  <si>
    <t>体育专项基础</t>
  </si>
  <si>
    <t>仪器分析</t>
  </si>
  <si>
    <t>仪器分析实验</t>
  </si>
  <si>
    <t xml:space="preserve">无选修课程 </t>
  </si>
  <si>
    <t>选修课程6.0(体育2.0)</t>
  </si>
  <si>
    <t>BB11151</t>
  </si>
  <si>
    <t>BB1116</t>
  </si>
  <si>
    <t>课程编码</t>
  </si>
  <si>
    <t>第十一、十二学期</t>
  </si>
  <si>
    <t>第十三、十四学期</t>
  </si>
  <si>
    <t>总计1</t>
  </si>
  <si>
    <t>总计2</t>
  </si>
  <si>
    <t>AB1105</t>
  </si>
  <si>
    <r>
      <t>4</t>
    </r>
    <r>
      <rPr>
        <sz val="8"/>
        <rFont val="宋体"/>
        <family val="0"/>
      </rPr>
      <t>周</t>
    </r>
  </si>
  <si>
    <r>
      <t>1</t>
    </r>
    <r>
      <rPr>
        <sz val="8"/>
        <rFont val="宋体"/>
        <family val="0"/>
      </rPr>
      <t>周</t>
    </r>
  </si>
  <si>
    <t>AB1110</t>
  </si>
  <si>
    <t>BB11051</t>
  </si>
  <si>
    <t>BB1114</t>
  </si>
  <si>
    <t>CB1109</t>
  </si>
  <si>
    <t>CB1110</t>
  </si>
  <si>
    <r>
      <t>6</t>
    </r>
    <r>
      <rPr>
        <sz val="8"/>
        <rFont val="宋体"/>
        <family val="0"/>
      </rPr>
      <t>周</t>
    </r>
  </si>
  <si>
    <t>DB1102</t>
  </si>
  <si>
    <t>DB1106</t>
  </si>
  <si>
    <r>
      <t>16</t>
    </r>
    <r>
      <rPr>
        <sz val="8"/>
        <rFont val="宋体"/>
        <family val="0"/>
      </rPr>
      <t>周</t>
    </r>
  </si>
  <si>
    <r>
      <t>8</t>
    </r>
    <r>
      <rPr>
        <sz val="8"/>
        <rFont val="宋体"/>
        <family val="0"/>
      </rPr>
      <t>周</t>
    </r>
  </si>
  <si>
    <t>EB11051</t>
  </si>
  <si>
    <r>
      <t>2</t>
    </r>
    <r>
      <rPr>
        <sz val="8"/>
        <rFont val="宋体"/>
        <family val="0"/>
      </rPr>
      <t>周</t>
    </r>
  </si>
  <si>
    <r>
      <t>40</t>
    </r>
    <r>
      <rPr>
        <sz val="8"/>
        <rFont val="宋体"/>
        <family val="0"/>
      </rPr>
      <t>周</t>
    </r>
  </si>
  <si>
    <r>
      <t>1</t>
    </r>
    <r>
      <rPr>
        <sz val="8"/>
        <rFont val="宋体"/>
        <family val="0"/>
      </rPr>
      <t>周</t>
    </r>
  </si>
  <si>
    <r>
      <t>114</t>
    </r>
    <r>
      <rPr>
        <sz val="8"/>
        <rFont val="宋体"/>
        <family val="0"/>
      </rPr>
      <t>周</t>
    </r>
  </si>
  <si>
    <r>
      <t>48</t>
    </r>
    <r>
      <rPr>
        <sz val="8"/>
        <rFont val="宋体"/>
        <family val="0"/>
      </rPr>
      <t>周</t>
    </r>
  </si>
  <si>
    <r>
      <t>43</t>
    </r>
    <r>
      <rPr>
        <sz val="8"/>
        <rFont val="宋体"/>
        <family val="0"/>
      </rPr>
      <t>周</t>
    </r>
  </si>
  <si>
    <t>DB1108</t>
  </si>
  <si>
    <t>循证医学</t>
  </si>
  <si>
    <t>医学英语阅读（拉丁语）</t>
  </si>
  <si>
    <r>
      <t>大学英语（</t>
    </r>
    <r>
      <rPr>
        <sz val="8"/>
        <rFont val="Times New Roman"/>
        <family val="1"/>
      </rPr>
      <t>3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4</t>
    </r>
    <r>
      <rPr>
        <sz val="8"/>
        <rFont val="宋体"/>
        <family val="0"/>
      </rPr>
      <t>）</t>
    </r>
  </si>
  <si>
    <r>
      <t>大学英语（</t>
    </r>
    <r>
      <rPr>
        <sz val="8"/>
        <rFont val="Times New Roman"/>
        <family val="1"/>
      </rPr>
      <t>1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）</t>
    </r>
  </si>
  <si>
    <t>计算机网络技术及应用</t>
  </si>
  <si>
    <t>军训（军事理论）</t>
  </si>
  <si>
    <t>神经病学及精神病学</t>
  </si>
  <si>
    <t>邓小平理论概论</t>
  </si>
  <si>
    <t>计算机程序设计基础</t>
  </si>
  <si>
    <r>
      <t>微积分（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）</t>
    </r>
  </si>
  <si>
    <t>大学物理</t>
  </si>
  <si>
    <t>物理学实验</t>
  </si>
  <si>
    <t>有机化学</t>
  </si>
  <si>
    <t>有机化学实验</t>
  </si>
  <si>
    <t>生理学</t>
  </si>
  <si>
    <t>生物化学与分子生物学</t>
  </si>
  <si>
    <r>
      <t>机能实验</t>
    </r>
    <r>
      <rPr>
        <sz val="8"/>
        <rFont val="Times New Roman"/>
        <family val="1"/>
      </rPr>
      <t>1</t>
    </r>
  </si>
  <si>
    <t>物理胶体化学</t>
  </si>
  <si>
    <t>自然辩证法</t>
  </si>
  <si>
    <t>选修课程3.0(体育2.0)</t>
  </si>
  <si>
    <t>病理学</t>
  </si>
  <si>
    <t>神经生物学</t>
  </si>
  <si>
    <t>医学免疫学</t>
  </si>
  <si>
    <t>卫生统计学</t>
  </si>
  <si>
    <t>选修课程4.0学分</t>
  </si>
  <si>
    <t>医学英语翻译与写作</t>
  </si>
  <si>
    <t>局部解剖学</t>
  </si>
  <si>
    <t>病理生理学</t>
  </si>
  <si>
    <t>药理学</t>
  </si>
  <si>
    <r>
      <t>机能实验</t>
    </r>
    <r>
      <rPr>
        <sz val="8"/>
        <rFont val="Times New Roman"/>
        <family val="1"/>
      </rPr>
      <t>2</t>
    </r>
  </si>
  <si>
    <t>医学心理学</t>
  </si>
  <si>
    <r>
      <t>选修课程</t>
    </r>
    <r>
      <rPr>
        <sz val="8"/>
        <rFont val="Times New Roman"/>
        <family val="1"/>
      </rPr>
      <t>5.0</t>
    </r>
    <r>
      <rPr>
        <sz val="8"/>
        <rFont val="宋体"/>
        <family val="0"/>
      </rPr>
      <t>学分</t>
    </r>
  </si>
  <si>
    <t>医学文献检索与利用</t>
  </si>
  <si>
    <t>马克思主义哲学原理</t>
  </si>
  <si>
    <t>法律基础</t>
  </si>
  <si>
    <t>马克思主义政治经济学原理</t>
  </si>
  <si>
    <t>医学伦理学</t>
  </si>
  <si>
    <t>物理诊断学</t>
  </si>
  <si>
    <t>中医学</t>
  </si>
  <si>
    <t>医学影像学</t>
  </si>
  <si>
    <t>实验诊断学</t>
  </si>
  <si>
    <t>手术学</t>
  </si>
  <si>
    <t>选修课程2.0</t>
  </si>
  <si>
    <t>临床免疫学</t>
  </si>
  <si>
    <t>临床药理学</t>
  </si>
  <si>
    <t>临床病理学</t>
  </si>
  <si>
    <t>医学遗传学</t>
  </si>
  <si>
    <r>
      <t>床边教学</t>
    </r>
    <r>
      <rPr>
        <sz val="8"/>
        <rFont val="Times New Roman"/>
        <family val="1"/>
      </rPr>
      <t>36</t>
    </r>
    <r>
      <rPr>
        <sz val="8"/>
        <rFont val="宋体"/>
        <family val="0"/>
      </rPr>
      <t>周</t>
    </r>
  </si>
  <si>
    <t>内科学</t>
  </si>
  <si>
    <t>外科学</t>
  </si>
  <si>
    <t>选修课程6.0学分</t>
  </si>
  <si>
    <t>内科</t>
  </si>
  <si>
    <t>外科</t>
  </si>
  <si>
    <t>妇产科</t>
  </si>
  <si>
    <t>儿科</t>
  </si>
  <si>
    <t>无选修课程</t>
  </si>
  <si>
    <t>临床二级选科实习</t>
  </si>
  <si>
    <t>40周</t>
  </si>
  <si>
    <t>临床技能考试论文答辩</t>
  </si>
  <si>
    <t>1周</t>
  </si>
  <si>
    <t>毕业考试</t>
  </si>
  <si>
    <t>毕业教育</t>
  </si>
  <si>
    <t>无选修课程</t>
  </si>
  <si>
    <t>BB10015</t>
  </si>
  <si>
    <t>BB10016</t>
  </si>
  <si>
    <t>BB10025</t>
  </si>
  <si>
    <t>BB10037</t>
  </si>
  <si>
    <t>BB10036</t>
  </si>
  <si>
    <t>思想品德</t>
  </si>
  <si>
    <t>无机化学实验</t>
  </si>
  <si>
    <t>分析化学实验</t>
  </si>
  <si>
    <t>思想品德</t>
  </si>
  <si>
    <r>
      <t>4</t>
    </r>
    <r>
      <rPr>
        <sz val="6"/>
        <rFont val="宋体"/>
        <family val="0"/>
      </rPr>
      <t>周</t>
    </r>
    <r>
      <rPr>
        <sz val="6"/>
        <rFont val="Times New Roman"/>
        <family val="1"/>
      </rPr>
      <t>/16</t>
    </r>
  </si>
  <si>
    <r>
      <t>30/2</t>
    </r>
    <r>
      <rPr>
        <sz val="6"/>
        <rFont val="宋体"/>
        <family val="0"/>
      </rPr>
      <t>周</t>
    </r>
  </si>
  <si>
    <r>
      <t>45/2</t>
    </r>
    <r>
      <rPr>
        <sz val="6"/>
        <rFont val="宋体"/>
        <family val="0"/>
      </rPr>
      <t>周</t>
    </r>
  </si>
  <si>
    <t>十一、基准学期进程安排表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</si>
</sst>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;[Red]0.0"/>
    <numFmt numFmtId="180" formatCode="0;[Red]0"/>
    <numFmt numFmtId="181" formatCode="0.0_);[Red]\(0.0\)"/>
    <numFmt numFmtId="182" formatCode="0.0_ "/>
    <numFmt numFmtId="183" formatCode="0_);[Red]\(0\)"/>
    <numFmt numFmtId="184" formatCode="0.000_ "/>
    <numFmt numFmtId="185" formatCode="mmm/yyyy"/>
  </numFmts>
  <fonts count="11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6"/>
      <name val="宋体"/>
      <family val="0"/>
    </font>
    <font>
      <sz val="7"/>
      <name val="宋体"/>
      <family val="0"/>
    </font>
    <font>
      <sz val="7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8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181" fontId="3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181" fontId="3" fillId="0" borderId="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 vertical="top" wrapText="1"/>
    </xf>
    <xf numFmtId="181" fontId="3" fillId="0" borderId="2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180" fontId="2" fillId="0" borderId="2" xfId="0" applyNumberFormat="1" applyFont="1" applyBorder="1" applyAlignment="1">
      <alignment horizontal="center" vertical="top" wrapText="1"/>
    </xf>
    <xf numFmtId="180" fontId="2" fillId="0" borderId="6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wrapText="1"/>
    </xf>
    <xf numFmtId="181" fontId="4" fillId="0" borderId="2" xfId="0" applyNumberFormat="1" applyFont="1" applyBorder="1" applyAlignment="1">
      <alignment horizontal="center" vertical="top" wrapText="1"/>
    </xf>
    <xf numFmtId="181" fontId="4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8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181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18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181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183" fontId="2" fillId="0" borderId="6" xfId="0" applyNumberFormat="1" applyFont="1" applyBorder="1" applyAlignment="1">
      <alignment/>
    </xf>
    <xf numFmtId="181" fontId="3" fillId="0" borderId="7" xfId="0" applyNumberFormat="1" applyFont="1" applyBorder="1" applyAlignment="1">
      <alignment horizontal="center" wrapText="1"/>
    </xf>
    <xf numFmtId="181" fontId="2" fillId="0" borderId="7" xfId="0" applyNumberFormat="1" applyFont="1" applyBorder="1" applyAlignment="1">
      <alignment horizontal="center"/>
    </xf>
    <xf numFmtId="181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181" fontId="2" fillId="0" borderId="8" xfId="0" applyNumberFormat="1" applyFont="1" applyBorder="1" applyAlignment="1">
      <alignment horizontal="center"/>
    </xf>
    <xf numFmtId="181" fontId="6" fillId="0" borderId="7" xfId="0" applyNumberFormat="1" applyFont="1" applyBorder="1" applyAlignment="1">
      <alignment horizontal="center" wrapText="1"/>
    </xf>
    <xf numFmtId="181" fontId="2" fillId="0" borderId="7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/>
    </xf>
    <xf numFmtId="0" fontId="5" fillId="0" borderId="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wrapText="1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81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181" fontId="2" fillId="0" borderId="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182" fontId="2" fillId="0" borderId="13" xfId="0" applyNumberFormat="1" applyFont="1" applyBorder="1" applyAlignment="1">
      <alignment horizontal="left" vertical="top" wrapText="1"/>
    </xf>
    <xf numFmtId="182" fontId="2" fillId="0" borderId="14" xfId="0" applyNumberFormat="1" applyFont="1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workbookViewId="0" topLeftCell="A1">
      <selection activeCell="A2" sqref="A2:T2"/>
    </sheetView>
  </sheetViews>
  <sheetFormatPr defaultColWidth="9.00390625" defaultRowHeight="14.25"/>
  <cols>
    <col min="1" max="1" width="5.875" style="0" customWidth="1"/>
    <col min="2" max="2" width="12.125" style="0" customWidth="1"/>
    <col min="3" max="3" width="5.375" style="0" customWidth="1"/>
    <col min="4" max="4" width="4.625" style="0" customWidth="1"/>
    <col min="5" max="5" width="4.50390625" style="0" customWidth="1"/>
    <col min="6" max="6" width="3.625" style="0" customWidth="1"/>
    <col min="7" max="7" width="3.875" style="0" customWidth="1"/>
    <col min="8" max="8" width="2.875" style="0" customWidth="1"/>
    <col min="9" max="11" width="3.875" style="0" customWidth="1"/>
    <col min="12" max="12" width="4.125" style="0" customWidth="1"/>
    <col min="13" max="13" width="3.625" style="0" customWidth="1"/>
    <col min="14" max="14" width="4.25390625" style="0" customWidth="1"/>
    <col min="15" max="15" width="4.125" style="0" customWidth="1"/>
    <col min="16" max="16" width="4.00390625" style="0" customWidth="1"/>
    <col min="17" max="18" width="3.75390625" style="0" customWidth="1"/>
    <col min="19" max="20" width="3.875" style="0" customWidth="1"/>
  </cols>
  <sheetData>
    <row r="1" spans="1:20" ht="14.25" customHeight="1">
      <c r="A1" s="99" t="s">
        <v>251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s="1" customFormat="1" ht="16.5" customHeight="1">
      <c r="A2" s="100" t="s">
        <v>138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s="83" customFormat="1" ht="14.25">
      <c r="A3" s="95" t="s">
        <v>150</v>
      </c>
      <c r="B3" s="94" t="s">
        <v>4</v>
      </c>
      <c r="C3" s="97" t="s">
        <v>5</v>
      </c>
      <c r="D3" s="94" t="s">
        <v>32</v>
      </c>
      <c r="E3" s="94"/>
      <c r="F3" s="94"/>
      <c r="G3" s="94"/>
      <c r="H3" s="94"/>
      <c r="I3" s="94" t="s">
        <v>0</v>
      </c>
      <c r="J3" s="94" t="s">
        <v>1</v>
      </c>
      <c r="K3" s="94" t="s">
        <v>2</v>
      </c>
      <c r="L3" s="94" t="s">
        <v>3</v>
      </c>
      <c r="M3" s="94" t="s">
        <v>6</v>
      </c>
      <c r="N3" s="94" t="s">
        <v>29</v>
      </c>
      <c r="O3" s="94" t="s">
        <v>31</v>
      </c>
      <c r="P3" s="94" t="s">
        <v>7</v>
      </c>
      <c r="Q3" s="94" t="s">
        <v>9</v>
      </c>
      <c r="R3" s="94" t="s">
        <v>10</v>
      </c>
      <c r="S3" s="94" t="s">
        <v>151</v>
      </c>
      <c r="T3" s="94" t="s">
        <v>152</v>
      </c>
    </row>
    <row r="4" spans="1:20" s="83" customFormat="1" ht="33" customHeight="1">
      <c r="A4" s="96"/>
      <c r="B4" s="94"/>
      <c r="C4" s="97"/>
      <c r="D4" s="53" t="s">
        <v>153</v>
      </c>
      <c r="E4" s="53" t="s">
        <v>154</v>
      </c>
      <c r="F4" s="53" t="s">
        <v>33</v>
      </c>
      <c r="G4" s="53" t="s">
        <v>34</v>
      </c>
      <c r="H4" s="53" t="s">
        <v>20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1:20" ht="15">
      <c r="A5" s="58" t="s">
        <v>70</v>
      </c>
      <c r="B5" s="59" t="str">
        <f>'进程安排表'!H5</f>
        <v>邓小平理论概论</v>
      </c>
      <c r="C5" s="60">
        <f>'进程安排表'!N5</f>
        <v>4</v>
      </c>
      <c r="D5" s="61">
        <f>'进程安排表'!M5</f>
        <v>70</v>
      </c>
      <c r="E5" s="61"/>
      <c r="F5" s="61">
        <f>'进程安排表'!I5</f>
        <v>40</v>
      </c>
      <c r="G5" s="61"/>
      <c r="H5" s="61">
        <f>'进程安排表'!L5</f>
        <v>30</v>
      </c>
      <c r="I5" s="61"/>
      <c r="J5" s="61">
        <f>D5</f>
        <v>70</v>
      </c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ht="15">
      <c r="A6" s="54" t="s">
        <v>35</v>
      </c>
      <c r="B6" s="55" t="str">
        <f>'进程安排表'!A24</f>
        <v>毛泽东思想概论</v>
      </c>
      <c r="C6" s="56">
        <f>'进程安排表'!G24</f>
        <v>2</v>
      </c>
      <c r="D6" s="57">
        <f>'进程安排表'!F24</f>
        <v>36</v>
      </c>
      <c r="E6" s="57"/>
      <c r="F6" s="57">
        <f>'进程安排表'!B24</f>
        <v>24</v>
      </c>
      <c r="G6" s="57"/>
      <c r="H6" s="57">
        <f>'进程安排表'!E24</f>
        <v>12</v>
      </c>
      <c r="I6" s="57"/>
      <c r="J6" s="57"/>
      <c r="K6" s="57">
        <f>D6</f>
        <v>36</v>
      </c>
      <c r="L6" s="57"/>
      <c r="M6" s="57"/>
      <c r="N6" s="57"/>
      <c r="O6" s="57"/>
      <c r="P6" s="57"/>
      <c r="Q6" s="57"/>
      <c r="R6" s="57"/>
      <c r="S6" s="57"/>
      <c r="T6" s="57"/>
    </row>
    <row r="7" spans="1:20" ht="15">
      <c r="A7" s="54"/>
      <c r="B7" s="55" t="s">
        <v>244</v>
      </c>
      <c r="C7" s="56">
        <v>1.5</v>
      </c>
      <c r="D7" s="57">
        <v>24</v>
      </c>
      <c r="E7" s="57"/>
      <c r="F7" s="57">
        <f>'进程安排表'!B5</f>
        <v>24</v>
      </c>
      <c r="G7" s="57"/>
      <c r="H7" s="57"/>
      <c r="I7" s="57">
        <f>D7</f>
        <v>24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15">
      <c r="A8" s="54" t="s">
        <v>36</v>
      </c>
      <c r="B8" s="66" t="str">
        <f>'进程安排表'!A23</f>
        <v>马克思主义政治经济学原理</v>
      </c>
      <c r="C8" s="56">
        <f>'进程安排表'!G23</f>
        <v>2</v>
      </c>
      <c r="D8" s="57">
        <f>'进程安排表'!F23</f>
        <v>36</v>
      </c>
      <c r="E8" s="57"/>
      <c r="F8" s="57">
        <f>'进程安排表'!B23</f>
        <v>32</v>
      </c>
      <c r="G8" s="57"/>
      <c r="H8" s="57">
        <f>'进程安排表'!E23</f>
        <v>4</v>
      </c>
      <c r="I8" s="57"/>
      <c r="J8" s="57"/>
      <c r="K8" s="57">
        <f>D8</f>
        <v>36</v>
      </c>
      <c r="L8" s="57"/>
      <c r="M8" s="57"/>
      <c r="N8" s="57"/>
      <c r="O8" s="57"/>
      <c r="P8" s="57"/>
      <c r="Q8" s="57"/>
      <c r="R8" s="57"/>
      <c r="S8" s="57"/>
      <c r="T8" s="57"/>
    </row>
    <row r="9" spans="1:20" ht="15">
      <c r="A9" s="54" t="s">
        <v>155</v>
      </c>
      <c r="B9" s="55" t="str">
        <f>'进程安排表'!H23</f>
        <v>法律基础</v>
      </c>
      <c r="C9" s="56">
        <f>'进程安排表'!N23</f>
        <v>2</v>
      </c>
      <c r="D9" s="57">
        <f>'进程安排表'!M23</f>
        <v>34</v>
      </c>
      <c r="E9" s="57"/>
      <c r="F9" s="57">
        <f>'进程安排表'!I23</f>
        <v>24</v>
      </c>
      <c r="G9" s="57"/>
      <c r="H9" s="57">
        <f>'进程安排表'!L23</f>
        <v>10</v>
      </c>
      <c r="I9" s="57"/>
      <c r="J9" s="57"/>
      <c r="K9" s="57"/>
      <c r="L9" s="57">
        <f>D9</f>
        <v>34</v>
      </c>
      <c r="M9" s="57"/>
      <c r="N9" s="57"/>
      <c r="O9" s="57"/>
      <c r="P9" s="57"/>
      <c r="Q9" s="57"/>
      <c r="R9" s="57"/>
      <c r="S9" s="57"/>
      <c r="T9" s="57"/>
    </row>
    <row r="10" spans="1:20" ht="15">
      <c r="A10" s="54" t="s">
        <v>37</v>
      </c>
      <c r="B10" s="66" t="str">
        <f>'进程安排表'!A41</f>
        <v>马克思主义哲学原理</v>
      </c>
      <c r="C10" s="56">
        <f>'进程安排表'!G41</f>
        <v>3</v>
      </c>
      <c r="D10" s="57">
        <f>'进程安排表'!F41</f>
        <v>54</v>
      </c>
      <c r="E10" s="57"/>
      <c r="F10" s="57">
        <v>32</v>
      </c>
      <c r="G10" s="57"/>
      <c r="H10" s="57">
        <f>'进程安排表'!E41</f>
        <v>22</v>
      </c>
      <c r="I10" s="57"/>
      <c r="J10" s="57"/>
      <c r="K10" s="57"/>
      <c r="L10" s="57"/>
      <c r="M10" s="57">
        <f>D10</f>
        <v>54</v>
      </c>
      <c r="N10" s="57"/>
      <c r="O10" s="57"/>
      <c r="P10" s="57"/>
      <c r="Q10" s="57"/>
      <c r="R10" s="57"/>
      <c r="S10" s="57"/>
      <c r="T10" s="57"/>
    </row>
    <row r="11" spans="1:20" ht="15">
      <c r="A11" s="54" t="s">
        <v>38</v>
      </c>
      <c r="B11" s="55" t="str">
        <f>'进程安排表'!A59</f>
        <v>医学伦理学</v>
      </c>
      <c r="C11" s="56">
        <f>'进程安排表'!G59</f>
        <v>2</v>
      </c>
      <c r="D11" s="57">
        <f>'进程安排表'!F59</f>
        <v>36</v>
      </c>
      <c r="E11" s="57"/>
      <c r="F11" s="57">
        <v>28</v>
      </c>
      <c r="G11" s="57"/>
      <c r="H11" s="57">
        <f>'进程安排表'!E59</f>
        <v>8</v>
      </c>
      <c r="I11" s="57"/>
      <c r="J11" s="57"/>
      <c r="K11" s="57"/>
      <c r="L11" s="57"/>
      <c r="M11" s="57"/>
      <c r="N11" s="57"/>
      <c r="O11" s="57">
        <f>D11</f>
        <v>36</v>
      </c>
      <c r="P11" s="57"/>
      <c r="Q11" s="57"/>
      <c r="R11" s="57"/>
      <c r="S11" s="57"/>
      <c r="T11" s="57"/>
    </row>
    <row r="12" spans="1:20" ht="15">
      <c r="A12" s="54" t="s">
        <v>39</v>
      </c>
      <c r="B12" s="55" t="str">
        <f>'进程安排表'!A13</f>
        <v>军训（军事理论）</v>
      </c>
      <c r="C12" s="56">
        <f>'进程安排表'!G13</f>
        <v>5</v>
      </c>
      <c r="D12" s="57">
        <v>16</v>
      </c>
      <c r="E12" s="57" t="str">
        <f>'进程安排表'!F13</f>
        <v>4周</v>
      </c>
      <c r="F12" s="57">
        <v>16</v>
      </c>
      <c r="G12" s="52" t="s">
        <v>156</v>
      </c>
      <c r="H12" s="57"/>
      <c r="I12" s="89" t="s">
        <v>248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ht="15">
      <c r="A13" s="54" t="s">
        <v>40</v>
      </c>
      <c r="B13" s="55" t="s">
        <v>71</v>
      </c>
      <c r="C13" s="56">
        <v>1</v>
      </c>
      <c r="D13" s="57"/>
      <c r="E13" s="52" t="s">
        <v>157</v>
      </c>
      <c r="F13" s="57"/>
      <c r="G13" s="57"/>
      <c r="H13" s="52" t="s">
        <v>157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15">
      <c r="A14" s="54" t="s">
        <v>158</v>
      </c>
      <c r="B14" s="55" t="str">
        <f>'进程安排表'!H98</f>
        <v>毕业教育</v>
      </c>
      <c r="C14" s="56">
        <f>'进程安排表'!N98</f>
        <v>1</v>
      </c>
      <c r="D14" s="57"/>
      <c r="E14" s="57" t="str">
        <f>'进程安排表'!M98</f>
        <v>1周</v>
      </c>
      <c r="F14" s="57"/>
      <c r="G14" s="57"/>
      <c r="H14" s="52" t="s">
        <v>157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 t="s">
        <v>157</v>
      </c>
    </row>
    <row r="15" spans="1:20" ht="15">
      <c r="A15" s="54" t="s">
        <v>41</v>
      </c>
      <c r="B15" s="55" t="s">
        <v>72</v>
      </c>
      <c r="C15" s="56">
        <v>1</v>
      </c>
      <c r="D15" s="57"/>
      <c r="E15" s="52" t="s">
        <v>157</v>
      </c>
      <c r="F15" s="57"/>
      <c r="G15" s="57"/>
      <c r="H15" s="52" t="s">
        <v>157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2" t="s">
        <v>157</v>
      </c>
    </row>
    <row r="16" spans="1:20" ht="15">
      <c r="A16" s="54" t="s">
        <v>73</v>
      </c>
      <c r="B16" s="55" t="str">
        <f>'进程安排表'!H30</f>
        <v>自然辩证法</v>
      </c>
      <c r="C16" s="56">
        <f>'进程安排表'!N30</f>
        <v>2.5</v>
      </c>
      <c r="D16" s="57">
        <f>'进程安排表'!M30</f>
        <v>45</v>
      </c>
      <c r="E16" s="57"/>
      <c r="F16" s="57">
        <v>45</v>
      </c>
      <c r="G16" s="57"/>
      <c r="H16" s="57"/>
      <c r="I16" s="57"/>
      <c r="J16" s="57"/>
      <c r="K16" s="57"/>
      <c r="L16" s="57">
        <f>D16</f>
        <v>45</v>
      </c>
      <c r="M16" s="57"/>
      <c r="N16" s="57"/>
      <c r="O16" s="57"/>
      <c r="P16" s="57"/>
      <c r="Q16" s="57"/>
      <c r="R16" s="57"/>
      <c r="S16" s="57"/>
      <c r="T16" s="57"/>
    </row>
    <row r="17" spans="1:20" ht="15">
      <c r="A17" s="54" t="s">
        <v>239</v>
      </c>
      <c r="B17" s="55" t="str">
        <f>'进程安排表'!A8</f>
        <v>微积分（1）</v>
      </c>
      <c r="C17" s="56">
        <f>'进程安排表'!G8</f>
        <v>5.5</v>
      </c>
      <c r="D17" s="57">
        <f>'进程安排表'!F8</f>
        <v>88</v>
      </c>
      <c r="E17" s="57"/>
      <c r="F17" s="57">
        <v>88</v>
      </c>
      <c r="G17" s="57"/>
      <c r="H17" s="57"/>
      <c r="I17" s="57">
        <f>D17</f>
        <v>88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ht="15">
      <c r="A18" s="54" t="s">
        <v>240</v>
      </c>
      <c r="B18" s="55" t="str">
        <f>'进程安排表'!H8</f>
        <v>微积分（2）</v>
      </c>
      <c r="C18" s="56">
        <f>'进程安排表'!N8</f>
        <v>5.5</v>
      </c>
      <c r="D18" s="57">
        <f>'进程安排表'!M8</f>
        <v>88</v>
      </c>
      <c r="E18" s="57"/>
      <c r="F18" s="57">
        <v>88</v>
      </c>
      <c r="G18" s="57"/>
      <c r="H18" s="57"/>
      <c r="I18" s="57"/>
      <c r="J18" s="57">
        <f>D18</f>
        <v>88</v>
      </c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20" ht="15">
      <c r="A19" s="54" t="s">
        <v>241</v>
      </c>
      <c r="B19" s="55" t="str">
        <f>'进程安排表'!H9</f>
        <v>大学物理</v>
      </c>
      <c r="C19" s="56">
        <f>'进程安排表'!N9</f>
        <v>6.5</v>
      </c>
      <c r="D19" s="57">
        <f>'进程安排表'!M9</f>
        <v>102</v>
      </c>
      <c r="E19" s="57"/>
      <c r="F19" s="57">
        <v>102</v>
      </c>
      <c r="G19" s="57"/>
      <c r="H19" s="57"/>
      <c r="I19" s="57"/>
      <c r="J19" s="57">
        <f>D19</f>
        <v>102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15">
      <c r="A20" s="54" t="s">
        <v>42</v>
      </c>
      <c r="B20" s="55" t="str">
        <f>'进程安排表'!H10</f>
        <v>物理学实验</v>
      </c>
      <c r="C20" s="56">
        <f>'进程安排表'!N10</f>
        <v>2.5</v>
      </c>
      <c r="D20" s="57">
        <f>'进程安排表'!M10</f>
        <v>44</v>
      </c>
      <c r="E20" s="57"/>
      <c r="F20" s="57"/>
      <c r="G20" s="57">
        <f>'进程安排表'!K10</f>
        <v>44</v>
      </c>
      <c r="H20" s="57"/>
      <c r="I20" s="57"/>
      <c r="J20" s="57">
        <f>D20</f>
        <v>44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ht="15">
      <c r="A21" s="54" t="s">
        <v>43</v>
      </c>
      <c r="B21" s="55" t="str">
        <f>'进程安排表'!A9</f>
        <v>无机及分析化学</v>
      </c>
      <c r="C21" s="56">
        <f>'进程安排表'!G9</f>
        <v>4</v>
      </c>
      <c r="D21" s="57">
        <f>'进程安排表'!F9</f>
        <v>66</v>
      </c>
      <c r="E21" s="57"/>
      <c r="F21" s="57">
        <f>'进程安排表'!B9</f>
        <v>66</v>
      </c>
      <c r="G21" s="57"/>
      <c r="H21" s="57"/>
      <c r="I21" s="57">
        <f>D21</f>
        <v>66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ht="15">
      <c r="A22" s="54" t="s">
        <v>44</v>
      </c>
      <c r="B22" s="55" t="s">
        <v>245</v>
      </c>
      <c r="C22" s="56">
        <v>2</v>
      </c>
      <c r="D22" s="57">
        <v>30</v>
      </c>
      <c r="E22" s="57"/>
      <c r="F22" s="57"/>
      <c r="G22" s="57">
        <v>30</v>
      </c>
      <c r="H22" s="57"/>
      <c r="I22" s="57">
        <f>D22</f>
        <v>30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1:20" ht="15">
      <c r="A23" s="54"/>
      <c r="B23" s="55" t="s">
        <v>246</v>
      </c>
      <c r="C23" s="56">
        <v>2</v>
      </c>
      <c r="D23" s="57">
        <v>30</v>
      </c>
      <c r="E23" s="57"/>
      <c r="F23" s="57"/>
      <c r="G23" s="57">
        <v>30</v>
      </c>
      <c r="H23" s="57"/>
      <c r="I23" s="57">
        <v>30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ht="15">
      <c r="A24" s="54" t="s">
        <v>45</v>
      </c>
      <c r="B24" s="55" t="str">
        <f>'进程安排表'!H11</f>
        <v>有机化学</v>
      </c>
      <c r="C24" s="56">
        <f>'进程安排表'!N11</f>
        <v>3</v>
      </c>
      <c r="D24" s="57">
        <f>'进程安排表'!M11</f>
        <v>52</v>
      </c>
      <c r="E24" s="57"/>
      <c r="F24" s="57">
        <f>'进程安排表'!I11</f>
        <v>52</v>
      </c>
      <c r="G24" s="57"/>
      <c r="H24" s="57"/>
      <c r="I24" s="57"/>
      <c r="J24" s="57">
        <f>D24</f>
        <v>52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0" ht="15">
      <c r="A25" s="54" t="s">
        <v>46</v>
      </c>
      <c r="B25" s="55" t="str">
        <f>'进程安排表'!H12</f>
        <v>有机化学实验</v>
      </c>
      <c r="C25" s="56">
        <f>'进程安排表'!N12</f>
        <v>3</v>
      </c>
      <c r="D25" s="57">
        <f>'进程安排表'!M12</f>
        <v>52</v>
      </c>
      <c r="E25" s="57"/>
      <c r="F25" s="57"/>
      <c r="G25" s="57">
        <f>'进程安排表'!K12</f>
        <v>52</v>
      </c>
      <c r="H25" s="57"/>
      <c r="I25" s="57"/>
      <c r="J25" s="57">
        <f>D25</f>
        <v>52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</row>
    <row r="26" spans="1:20" ht="15">
      <c r="A26" s="54" t="s">
        <v>243</v>
      </c>
      <c r="B26" s="55" t="str">
        <f>'进程安排表'!H14</f>
        <v>仪器分析</v>
      </c>
      <c r="C26" s="56">
        <f>'进程安排表'!N13</f>
        <v>2</v>
      </c>
      <c r="D26" s="57">
        <f>'进程安排表'!M14</f>
        <v>36</v>
      </c>
      <c r="E26" s="57"/>
      <c r="F26" s="57">
        <v>36</v>
      </c>
      <c r="G26" s="57"/>
      <c r="H26" s="57"/>
      <c r="I26" s="57"/>
      <c r="J26" s="57">
        <f>D26</f>
        <v>36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ht="15">
      <c r="A27" s="54" t="s">
        <v>242</v>
      </c>
      <c r="B27" s="55" t="str">
        <f>'进程安排表'!H15</f>
        <v>仪器分析实验</v>
      </c>
      <c r="C27" s="56">
        <f>'进程安排表'!N14</f>
        <v>2</v>
      </c>
      <c r="D27" s="57">
        <f>'进程安排表'!M15</f>
        <v>30</v>
      </c>
      <c r="E27" s="57"/>
      <c r="F27" s="57"/>
      <c r="G27" s="57">
        <v>30</v>
      </c>
      <c r="H27" s="57"/>
      <c r="I27" s="57"/>
      <c r="J27" s="57">
        <f>D27</f>
        <v>30</v>
      </c>
      <c r="K27" s="57"/>
      <c r="L27" s="57"/>
      <c r="M27" s="57"/>
      <c r="N27" s="57"/>
      <c r="O27" s="57"/>
      <c r="P27" s="57"/>
      <c r="Q27" s="57"/>
      <c r="R27" s="57"/>
      <c r="S27" s="57"/>
      <c r="T27" s="57"/>
    </row>
    <row r="28" spans="1:20" ht="15">
      <c r="A28" s="54" t="s">
        <v>74</v>
      </c>
      <c r="B28" s="55" t="str">
        <f>'进程安排表'!H29</f>
        <v>物理胶体化学</v>
      </c>
      <c r="C28" s="56">
        <f>'进程安排表'!N29</f>
        <v>3</v>
      </c>
      <c r="D28" s="57">
        <f>'进程安排表'!M29</f>
        <v>54</v>
      </c>
      <c r="E28" s="57"/>
      <c r="F28" s="57">
        <f>'进程安排表'!I29</f>
        <v>39</v>
      </c>
      <c r="G28" s="57">
        <f>'进程安排表'!K29</f>
        <v>15</v>
      </c>
      <c r="H28" s="57"/>
      <c r="I28" s="57"/>
      <c r="J28" s="57"/>
      <c r="K28" s="57"/>
      <c r="L28" s="57">
        <f>D28</f>
        <v>54</v>
      </c>
      <c r="M28" s="57"/>
      <c r="N28" s="57"/>
      <c r="O28" s="57"/>
      <c r="P28" s="57"/>
      <c r="Q28" s="57"/>
      <c r="R28" s="57"/>
      <c r="S28" s="57"/>
      <c r="T28" s="57"/>
    </row>
    <row r="29" spans="1:20" ht="15">
      <c r="A29" s="54" t="s">
        <v>159</v>
      </c>
      <c r="B29" s="55" t="str">
        <f>'进程安排表'!A27</f>
        <v>细胞生物学</v>
      </c>
      <c r="C29" s="56">
        <f>'进程安排表'!G27</f>
        <v>4</v>
      </c>
      <c r="D29" s="57">
        <f>'进程安排表'!F27</f>
        <v>72</v>
      </c>
      <c r="E29" s="57"/>
      <c r="F29" s="57">
        <v>38</v>
      </c>
      <c r="G29" s="57">
        <f>'进程安排表'!D27</f>
        <v>32</v>
      </c>
      <c r="H29" s="57">
        <f>'进程安排表'!E27</f>
        <v>2</v>
      </c>
      <c r="I29" s="57"/>
      <c r="J29" s="57"/>
      <c r="K29" s="57">
        <f>D29</f>
        <v>72</v>
      </c>
      <c r="L29" s="57"/>
      <c r="M29" s="57"/>
      <c r="N29" s="57"/>
      <c r="O29" s="57"/>
      <c r="P29" s="57"/>
      <c r="Q29" s="57"/>
      <c r="R29" s="57"/>
      <c r="S29" s="57"/>
      <c r="T29" s="57"/>
    </row>
    <row r="30" spans="1:20" ht="15">
      <c r="A30" s="54" t="s">
        <v>47</v>
      </c>
      <c r="B30" s="55" t="str">
        <f>'进程安排表'!A6</f>
        <v>大学英语（1、2）</v>
      </c>
      <c r="C30" s="56">
        <f>'进程安排表'!G6</f>
        <v>6</v>
      </c>
      <c r="D30" s="57">
        <f>'进程安排表'!F6</f>
        <v>96</v>
      </c>
      <c r="E30" s="57"/>
      <c r="F30" s="57">
        <v>96</v>
      </c>
      <c r="G30" s="57"/>
      <c r="H30" s="57"/>
      <c r="I30" s="57">
        <f>D30</f>
        <v>96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</row>
    <row r="31" spans="1:20" ht="15">
      <c r="A31" s="54" t="s">
        <v>48</v>
      </c>
      <c r="B31" s="55" t="str">
        <f>'进程安排表'!H6</f>
        <v>大学英语（3、4）</v>
      </c>
      <c r="C31" s="56">
        <f>'进程安排表'!N6</f>
        <v>6</v>
      </c>
      <c r="D31" s="57">
        <f>'进程安排表'!M6</f>
        <v>96</v>
      </c>
      <c r="E31" s="57"/>
      <c r="F31" s="57">
        <f>'进程安排表'!I6</f>
        <v>96</v>
      </c>
      <c r="G31" s="57"/>
      <c r="H31" s="57"/>
      <c r="I31" s="57"/>
      <c r="J31" s="57">
        <f>D31</f>
        <v>96</v>
      </c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ht="15">
      <c r="A32" s="58" t="s">
        <v>49</v>
      </c>
      <c r="B32" s="59" t="str">
        <f>'进程安排表'!A25</f>
        <v>大学英语（5）</v>
      </c>
      <c r="C32" s="60">
        <f>'进程安排表'!G25</f>
        <v>6</v>
      </c>
      <c r="D32" s="61">
        <f>'进程安排表'!F25</f>
        <v>108</v>
      </c>
      <c r="E32" s="61"/>
      <c r="F32" s="61">
        <f>'进程安排表'!B25</f>
        <v>108</v>
      </c>
      <c r="G32" s="61"/>
      <c r="H32" s="61"/>
      <c r="I32" s="61"/>
      <c r="J32" s="61"/>
      <c r="K32" s="61">
        <f>D32</f>
        <v>108</v>
      </c>
      <c r="L32" s="61"/>
      <c r="M32" s="61"/>
      <c r="N32" s="61"/>
      <c r="O32" s="61"/>
      <c r="P32" s="61"/>
      <c r="Q32" s="61"/>
      <c r="R32" s="61"/>
      <c r="S32" s="61"/>
      <c r="T32" s="61"/>
    </row>
    <row r="33" spans="1:20" ht="15">
      <c r="A33" s="54" t="s">
        <v>50</v>
      </c>
      <c r="B33" s="55" t="str">
        <f>'进程安排表'!H25</f>
        <v>大学英语（6）</v>
      </c>
      <c r="C33" s="56">
        <f>'进程安排表'!N25</f>
        <v>6</v>
      </c>
      <c r="D33" s="57">
        <f>'进程安排表'!M25</f>
        <v>108</v>
      </c>
      <c r="E33" s="57"/>
      <c r="F33" s="57">
        <f>'进程安排表'!I25</f>
        <v>108</v>
      </c>
      <c r="G33" s="57"/>
      <c r="H33" s="57"/>
      <c r="I33" s="57"/>
      <c r="J33" s="57"/>
      <c r="K33" s="57"/>
      <c r="L33" s="57">
        <f>D33</f>
        <v>108</v>
      </c>
      <c r="M33" s="57"/>
      <c r="N33" s="57"/>
      <c r="O33" s="57"/>
      <c r="P33" s="57"/>
      <c r="Q33" s="57"/>
      <c r="R33" s="57"/>
      <c r="S33" s="57"/>
      <c r="T33" s="57"/>
    </row>
    <row r="34" spans="1:20" ht="15">
      <c r="A34" s="54" t="s">
        <v>51</v>
      </c>
      <c r="B34" s="66" t="str">
        <f>'进程安排表'!A42</f>
        <v>医学英语阅读（拉丁语）</v>
      </c>
      <c r="C34" s="56">
        <f>'进程安排表'!G42</f>
        <v>6</v>
      </c>
      <c r="D34" s="57">
        <f>'进程安排表'!F42</f>
        <v>108</v>
      </c>
      <c r="E34" s="57"/>
      <c r="F34" s="57">
        <f>'进程安排表'!B42</f>
        <v>108</v>
      </c>
      <c r="G34" s="57"/>
      <c r="H34" s="57"/>
      <c r="I34" s="57"/>
      <c r="J34" s="57"/>
      <c r="K34" s="57"/>
      <c r="L34" s="57"/>
      <c r="M34" s="57">
        <f>D34</f>
        <v>108</v>
      </c>
      <c r="N34" s="57"/>
      <c r="O34" s="57"/>
      <c r="P34" s="57"/>
      <c r="Q34" s="57"/>
      <c r="R34" s="57"/>
      <c r="S34" s="57"/>
      <c r="T34" s="57"/>
    </row>
    <row r="35" spans="1:20" ht="15">
      <c r="A35" s="54" t="s">
        <v>52</v>
      </c>
      <c r="B35" s="66" t="str">
        <f>'进程安排表'!H42</f>
        <v>医学英语翻译与写作</v>
      </c>
      <c r="C35" s="56">
        <f>'进程安排表'!N42</f>
        <v>5</v>
      </c>
      <c r="D35" s="57">
        <f>'进程安排表'!M42</f>
        <v>90</v>
      </c>
      <c r="E35" s="57"/>
      <c r="F35" s="57">
        <f>'进程安排表'!I42</f>
        <v>90</v>
      </c>
      <c r="G35" s="57"/>
      <c r="H35" s="57"/>
      <c r="I35" s="57"/>
      <c r="J35" s="57"/>
      <c r="K35" s="57"/>
      <c r="L35" s="57"/>
      <c r="M35" s="57"/>
      <c r="N35" s="57">
        <f>D35</f>
        <v>90</v>
      </c>
      <c r="O35" s="57"/>
      <c r="P35" s="57"/>
      <c r="Q35" s="57"/>
      <c r="R35" s="57"/>
      <c r="S35" s="57"/>
      <c r="T35" s="57"/>
    </row>
    <row r="36" spans="1:20" ht="15">
      <c r="A36" s="54" t="s">
        <v>160</v>
      </c>
      <c r="B36" s="55" t="str">
        <f>'进程安排表'!A7</f>
        <v>大学计算机基础</v>
      </c>
      <c r="C36" s="56">
        <f>'进程安排表'!G7</f>
        <v>2</v>
      </c>
      <c r="D36" s="57">
        <f>'进程安排表'!F7</f>
        <v>32</v>
      </c>
      <c r="E36" s="57"/>
      <c r="F36" s="57">
        <f>'进程安排表'!B7</f>
        <v>20</v>
      </c>
      <c r="G36" s="57">
        <f>'进程安排表'!D7</f>
        <v>12</v>
      </c>
      <c r="H36" s="57"/>
      <c r="I36" s="57">
        <f>D36</f>
        <v>32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ht="15">
      <c r="A37" s="54" t="s">
        <v>148</v>
      </c>
      <c r="B37" s="66" t="str">
        <f>'进程安排表'!H7</f>
        <v>计算机程序设计基础</v>
      </c>
      <c r="C37" s="56">
        <f>'进程安排表'!N7</f>
        <v>4</v>
      </c>
      <c r="D37" s="57">
        <f>'进程安排表'!M7</f>
        <v>72</v>
      </c>
      <c r="E37" s="57"/>
      <c r="F37" s="57">
        <f>'进程安排表'!I7</f>
        <v>36</v>
      </c>
      <c r="G37" s="57">
        <f>'进程安排表'!K7</f>
        <v>36</v>
      </c>
      <c r="H37" s="57"/>
      <c r="I37" s="57"/>
      <c r="J37" s="57">
        <f>D37</f>
        <v>72</v>
      </c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t="15">
      <c r="A38" s="54" t="s">
        <v>149</v>
      </c>
      <c r="B38" s="66" t="str">
        <f>'进程安排表'!A30</f>
        <v>计算机网络技术及应用</v>
      </c>
      <c r="C38" s="56">
        <v>2</v>
      </c>
      <c r="D38" s="57">
        <v>32</v>
      </c>
      <c r="E38" s="57"/>
      <c r="F38" s="57">
        <v>16</v>
      </c>
      <c r="G38" s="57">
        <v>16</v>
      </c>
      <c r="H38" s="57"/>
      <c r="I38" s="57"/>
      <c r="J38" s="57"/>
      <c r="K38" s="57">
        <v>32</v>
      </c>
      <c r="L38" s="57"/>
      <c r="M38" s="57"/>
      <c r="N38" s="57"/>
      <c r="O38" s="57"/>
      <c r="P38" s="57"/>
      <c r="Q38" s="57"/>
      <c r="R38" s="57"/>
      <c r="S38" s="57"/>
      <c r="T38" s="57"/>
    </row>
    <row r="39" spans="1:20" ht="15">
      <c r="A39" s="54" t="s">
        <v>122</v>
      </c>
      <c r="B39" s="66" t="str">
        <f>'进程安排表'!H41</f>
        <v>医学文献检索与利用</v>
      </c>
      <c r="C39" s="56">
        <f>'进程安排表'!N41</f>
        <v>2</v>
      </c>
      <c r="D39" s="57">
        <f>'进程安排表'!M41</f>
        <v>36</v>
      </c>
      <c r="E39" s="57"/>
      <c r="F39" s="57">
        <f>'进程安排表'!I41</f>
        <v>15</v>
      </c>
      <c r="G39" s="57">
        <f>'进程安排表'!K41</f>
        <v>21</v>
      </c>
      <c r="H39" s="57"/>
      <c r="I39" s="57"/>
      <c r="J39" s="57"/>
      <c r="K39" s="57"/>
      <c r="L39" s="57"/>
      <c r="M39" s="57"/>
      <c r="N39" s="57">
        <f>D39</f>
        <v>36</v>
      </c>
      <c r="O39" s="57"/>
      <c r="P39" s="57"/>
      <c r="Q39" s="57"/>
      <c r="R39" s="57"/>
      <c r="S39" s="57"/>
      <c r="T39" s="57"/>
    </row>
    <row r="40" spans="1:20" ht="15">
      <c r="A40" s="54" t="s">
        <v>123</v>
      </c>
      <c r="B40" s="55" t="str">
        <f>'进程安排表'!A26</f>
        <v>系统解剖学</v>
      </c>
      <c r="C40" s="56">
        <f>'进程安排表'!G26</f>
        <v>6</v>
      </c>
      <c r="D40" s="57">
        <f>'进程安排表'!F26</f>
        <v>108</v>
      </c>
      <c r="E40" s="57"/>
      <c r="F40" s="57">
        <f>'进程安排表'!C26</f>
        <v>40</v>
      </c>
      <c r="G40" s="57">
        <f>'进程安排表'!D26</f>
        <v>64</v>
      </c>
      <c r="H40" s="57">
        <f>'进程安排表'!E26</f>
        <v>4</v>
      </c>
      <c r="I40" s="57"/>
      <c r="J40" s="57"/>
      <c r="K40" s="57">
        <f>D40</f>
        <v>108</v>
      </c>
      <c r="L40" s="57"/>
      <c r="M40" s="57"/>
      <c r="N40" s="57"/>
      <c r="O40" s="57"/>
      <c r="P40" s="57"/>
      <c r="Q40" s="57"/>
      <c r="R40" s="57"/>
      <c r="S40" s="57"/>
      <c r="T40" s="57"/>
    </row>
    <row r="41" spans="1:20" ht="15">
      <c r="A41" s="54" t="s">
        <v>124</v>
      </c>
      <c r="B41" s="55" t="str">
        <f>'进程安排表'!H43</f>
        <v>局部解剖学</v>
      </c>
      <c r="C41" s="56">
        <f>'进程安排表'!N43</f>
        <v>5</v>
      </c>
      <c r="D41" s="57">
        <f>'进程安排表'!M43</f>
        <v>90</v>
      </c>
      <c r="E41" s="57"/>
      <c r="F41" s="57">
        <f>'进程安排表'!J43</f>
        <v>30</v>
      </c>
      <c r="G41" s="57">
        <f>'进程安排表'!K43</f>
        <v>60</v>
      </c>
      <c r="H41" s="57"/>
      <c r="I41" s="57"/>
      <c r="J41" s="57"/>
      <c r="K41" s="57"/>
      <c r="L41" s="57"/>
      <c r="M41" s="57"/>
      <c r="N41" s="52">
        <f>D41</f>
        <v>90</v>
      </c>
      <c r="O41" s="57"/>
      <c r="P41" s="57"/>
      <c r="Q41" s="57"/>
      <c r="R41" s="57"/>
      <c r="S41" s="57"/>
      <c r="T41" s="57"/>
    </row>
    <row r="42" spans="1:20" ht="15">
      <c r="A42" s="54" t="s">
        <v>125</v>
      </c>
      <c r="B42" s="55" t="str">
        <f>'进程安排表'!A28</f>
        <v>组织学与胚胎学</v>
      </c>
      <c r="C42" s="56">
        <f>'进程安排表'!G28</f>
        <v>5</v>
      </c>
      <c r="D42" s="57">
        <f>'进程安排表'!F28</f>
        <v>90</v>
      </c>
      <c r="E42" s="57"/>
      <c r="F42" s="57">
        <v>34</v>
      </c>
      <c r="G42" s="57">
        <f>'进程安排表'!D28</f>
        <v>54</v>
      </c>
      <c r="H42" s="57">
        <f>'进程安排表'!E28</f>
        <v>2</v>
      </c>
      <c r="I42" s="57"/>
      <c r="J42" s="57"/>
      <c r="K42" s="57">
        <f>D42</f>
        <v>90</v>
      </c>
      <c r="L42" s="57"/>
      <c r="M42" s="57"/>
      <c r="N42" s="57"/>
      <c r="O42" s="57"/>
      <c r="P42" s="57"/>
      <c r="Q42" s="57"/>
      <c r="R42" s="57"/>
      <c r="S42" s="57"/>
      <c r="T42" s="57"/>
    </row>
    <row r="43" spans="1:20" ht="15">
      <c r="A43" s="54" t="s">
        <v>126</v>
      </c>
      <c r="B43" s="55" t="str">
        <f>'进程安排表'!H26</f>
        <v>生理学</v>
      </c>
      <c r="C43" s="56">
        <f>'进程安排表'!N26</f>
        <v>5</v>
      </c>
      <c r="D43" s="57">
        <f>'进程安排表'!M26</f>
        <v>96</v>
      </c>
      <c r="E43" s="57"/>
      <c r="F43" s="57">
        <v>92</v>
      </c>
      <c r="G43" s="57"/>
      <c r="H43" s="57">
        <f>'进程安排表'!L26</f>
        <v>4</v>
      </c>
      <c r="I43" s="57"/>
      <c r="J43" s="57"/>
      <c r="K43" s="57"/>
      <c r="L43" s="57">
        <f>D43</f>
        <v>96</v>
      </c>
      <c r="M43" s="57"/>
      <c r="N43" s="57"/>
      <c r="O43" s="57"/>
      <c r="P43" s="57"/>
      <c r="Q43" s="57"/>
      <c r="R43" s="57"/>
      <c r="S43" s="57"/>
      <c r="T43" s="57"/>
    </row>
    <row r="44" spans="1:20" ht="15">
      <c r="A44" s="54" t="s">
        <v>127</v>
      </c>
      <c r="B44" s="66" t="str">
        <f>'进程安排表'!H27</f>
        <v>生物化学与分子生物学</v>
      </c>
      <c r="C44" s="56">
        <f>'进程安排表'!N27</f>
        <v>9</v>
      </c>
      <c r="D44" s="57">
        <f>'进程安排表'!M27</f>
        <v>162</v>
      </c>
      <c r="E44" s="57"/>
      <c r="F44" s="57">
        <v>104</v>
      </c>
      <c r="G44" s="57">
        <f>'进程安排表'!K27</f>
        <v>54</v>
      </c>
      <c r="H44" s="57">
        <f>'进程安排表'!L27</f>
        <v>4</v>
      </c>
      <c r="I44" s="57"/>
      <c r="J44" s="57"/>
      <c r="K44" s="57"/>
      <c r="L44" s="57">
        <f>D44</f>
        <v>162</v>
      </c>
      <c r="M44" s="57"/>
      <c r="N44" s="57"/>
      <c r="O44" s="57"/>
      <c r="P44" s="57"/>
      <c r="Q44" s="57"/>
      <c r="R44" s="57"/>
      <c r="S44" s="57"/>
      <c r="T44" s="57"/>
    </row>
    <row r="45" spans="1:20" ht="15">
      <c r="A45" s="54" t="s">
        <v>53</v>
      </c>
      <c r="B45" s="55" t="str">
        <f>'进程安排表'!A43</f>
        <v>病原生物学</v>
      </c>
      <c r="C45" s="56">
        <f>'进程安排表'!G43</f>
        <v>7</v>
      </c>
      <c r="D45" s="57">
        <f>'进程安排表'!F43</f>
        <v>126</v>
      </c>
      <c r="E45" s="57"/>
      <c r="F45" s="57">
        <f>'进程安排表'!B43</f>
        <v>63</v>
      </c>
      <c r="G45" s="57">
        <f>'进程安排表'!D43</f>
        <v>63</v>
      </c>
      <c r="H45" s="57"/>
      <c r="I45" s="57"/>
      <c r="J45" s="57"/>
      <c r="K45" s="57"/>
      <c r="L45" s="57"/>
      <c r="M45" s="57">
        <f>D45</f>
        <v>126</v>
      </c>
      <c r="N45" s="57"/>
      <c r="O45" s="57"/>
      <c r="P45" s="57"/>
      <c r="Q45" s="57"/>
      <c r="R45" s="57"/>
      <c r="S45" s="57"/>
      <c r="T45" s="57"/>
    </row>
    <row r="46" spans="1:20" ht="15">
      <c r="A46" s="54" t="s">
        <v>54</v>
      </c>
      <c r="B46" s="55" t="str">
        <f>'进程安排表'!A46</f>
        <v>医学免疫学</v>
      </c>
      <c r="C46" s="56">
        <f>'进程安排表'!G46</f>
        <v>3</v>
      </c>
      <c r="D46" s="57">
        <f>'进程安排表'!F46</f>
        <v>54</v>
      </c>
      <c r="E46" s="57"/>
      <c r="F46" s="57">
        <f>'进程安排表'!B46</f>
        <v>30</v>
      </c>
      <c r="G46" s="57">
        <f>'进程安排表'!D46</f>
        <v>24</v>
      </c>
      <c r="H46" s="57"/>
      <c r="I46" s="57"/>
      <c r="J46" s="57"/>
      <c r="K46" s="57"/>
      <c r="L46" s="57"/>
      <c r="M46" s="57">
        <f>D46</f>
        <v>54</v>
      </c>
      <c r="N46" s="57"/>
      <c r="O46" s="57"/>
      <c r="P46" s="57"/>
      <c r="Q46" s="57"/>
      <c r="R46" s="57"/>
      <c r="S46" s="57"/>
      <c r="T46" s="57"/>
    </row>
    <row r="47" spans="1:20" ht="15">
      <c r="A47" s="54" t="s">
        <v>161</v>
      </c>
      <c r="B47" s="55" t="str">
        <f>'进程安排表'!A44</f>
        <v>病理学</v>
      </c>
      <c r="C47" s="56">
        <f>'进程安排表'!G44</f>
        <v>5.5</v>
      </c>
      <c r="D47" s="57">
        <f>'进程安排表'!F44</f>
        <v>100</v>
      </c>
      <c r="E47" s="57"/>
      <c r="F47" s="57">
        <v>48</v>
      </c>
      <c r="G47" s="57">
        <f>'进程安排表'!D44</f>
        <v>50</v>
      </c>
      <c r="H47" s="57">
        <f>'进程安排表'!E44</f>
        <v>2</v>
      </c>
      <c r="I47" s="57"/>
      <c r="J47" s="57"/>
      <c r="K47" s="57"/>
      <c r="L47" s="57"/>
      <c r="M47" s="57">
        <f>D47</f>
        <v>100</v>
      </c>
      <c r="N47" s="57"/>
      <c r="O47" s="57"/>
      <c r="P47" s="57"/>
      <c r="Q47" s="57"/>
      <c r="R47" s="57"/>
      <c r="S47" s="57"/>
      <c r="T47" s="57"/>
    </row>
    <row r="48" spans="1:20" ht="15">
      <c r="A48" s="54" t="s">
        <v>162</v>
      </c>
      <c r="B48" s="55" t="str">
        <f>'进程安排表'!H44</f>
        <v>病理生理学</v>
      </c>
      <c r="C48" s="56">
        <f>'进程安排表'!N44</f>
        <v>3</v>
      </c>
      <c r="D48" s="57">
        <f>'进程安排表'!M44</f>
        <v>52</v>
      </c>
      <c r="E48" s="57"/>
      <c r="F48" s="57">
        <v>50</v>
      </c>
      <c r="G48" s="57"/>
      <c r="H48" s="57">
        <f>'进程安排表'!L44</f>
        <v>2</v>
      </c>
      <c r="I48" s="57"/>
      <c r="J48" s="57"/>
      <c r="K48" s="57"/>
      <c r="L48" s="57"/>
      <c r="M48" s="57"/>
      <c r="N48" s="57">
        <f>D48</f>
        <v>52</v>
      </c>
      <c r="O48" s="57"/>
      <c r="P48" s="57"/>
      <c r="Q48" s="57"/>
      <c r="R48" s="57"/>
      <c r="S48" s="57"/>
      <c r="T48" s="57"/>
    </row>
    <row r="49" spans="1:20" s="51" customFormat="1" ht="15">
      <c r="A49" s="54" t="s">
        <v>56</v>
      </c>
      <c r="B49" s="55" t="str">
        <f>'进程安排表'!H45</f>
        <v>药理学</v>
      </c>
      <c r="C49" s="56">
        <f>'进程安排表'!N45</f>
        <v>4.5</v>
      </c>
      <c r="D49" s="57">
        <f>'进程安排表'!M45</f>
        <v>84</v>
      </c>
      <c r="E49" s="57"/>
      <c r="F49" s="57">
        <v>82</v>
      </c>
      <c r="G49" s="57"/>
      <c r="H49" s="57">
        <f>'进程安排表'!L45</f>
        <v>2</v>
      </c>
      <c r="I49" s="57"/>
      <c r="J49" s="57"/>
      <c r="K49" s="57"/>
      <c r="L49" s="57"/>
      <c r="M49" s="57"/>
      <c r="N49" s="57">
        <f>D49</f>
        <v>84</v>
      </c>
      <c r="O49" s="57"/>
      <c r="P49" s="57"/>
      <c r="Q49" s="57"/>
      <c r="R49" s="57"/>
      <c r="S49" s="57"/>
      <c r="T49" s="57"/>
    </row>
    <row r="50" spans="1:20" ht="15">
      <c r="A50" s="54" t="s">
        <v>128</v>
      </c>
      <c r="B50" s="55" t="str">
        <f>'进程安排表'!H62</f>
        <v>医学遗传学</v>
      </c>
      <c r="C50" s="56">
        <f>'进程安排表'!N62</f>
        <v>2.5</v>
      </c>
      <c r="D50" s="57">
        <f>'进程安排表'!M62</f>
        <v>45</v>
      </c>
      <c r="E50" s="57"/>
      <c r="F50" s="57">
        <v>26</v>
      </c>
      <c r="G50" s="57">
        <f>'进程安排表'!K62</f>
        <v>15</v>
      </c>
      <c r="H50" s="57">
        <f>'进程安排表'!L62</f>
        <v>4</v>
      </c>
      <c r="I50" s="57"/>
      <c r="J50" s="57"/>
      <c r="K50" s="57"/>
      <c r="L50" s="57"/>
      <c r="M50" s="57"/>
      <c r="N50" s="57"/>
      <c r="O50" s="57"/>
      <c r="P50" s="57">
        <f>D50</f>
        <v>45</v>
      </c>
      <c r="Q50" s="57"/>
      <c r="R50" s="57"/>
      <c r="S50" s="57"/>
      <c r="T50" s="57"/>
    </row>
    <row r="51" spans="1:20" s="51" customFormat="1" ht="15">
      <c r="A51" s="54" t="s">
        <v>139</v>
      </c>
      <c r="B51" s="55" t="str">
        <f>'进程安排表'!H28</f>
        <v>机能实验1</v>
      </c>
      <c r="C51" s="56">
        <f>'进程安排表'!N28</f>
        <v>1.5</v>
      </c>
      <c r="D51" s="57">
        <f>'进程安排表'!M28</f>
        <v>28</v>
      </c>
      <c r="E51" s="57"/>
      <c r="F51" s="57"/>
      <c r="G51" s="57">
        <f>'进程安排表'!K28</f>
        <v>28</v>
      </c>
      <c r="H51" s="57"/>
      <c r="I51" s="57"/>
      <c r="J51" s="57"/>
      <c r="K51" s="57"/>
      <c r="L51" s="57">
        <f>D51</f>
        <v>28</v>
      </c>
      <c r="M51" s="57"/>
      <c r="N51" s="57"/>
      <c r="O51" s="57"/>
      <c r="P51" s="57"/>
      <c r="Q51" s="57"/>
      <c r="R51" s="57"/>
      <c r="S51" s="57"/>
      <c r="T51" s="57"/>
    </row>
    <row r="52" spans="1:20" ht="15">
      <c r="A52" s="54" t="s">
        <v>57</v>
      </c>
      <c r="B52" s="55" t="str">
        <f>'进程安排表'!H46</f>
        <v>机能实验2</v>
      </c>
      <c r="C52" s="56">
        <f>'进程安排表'!N46</f>
        <v>3.5</v>
      </c>
      <c r="D52" s="57">
        <f>'进程安排表'!M46</f>
        <v>64</v>
      </c>
      <c r="E52" s="57"/>
      <c r="F52" s="57"/>
      <c r="G52" s="57">
        <f>'进程安排表'!K46</f>
        <v>64</v>
      </c>
      <c r="H52" s="57"/>
      <c r="I52" s="57"/>
      <c r="J52" s="57"/>
      <c r="K52" s="57"/>
      <c r="L52" s="57"/>
      <c r="M52" s="57"/>
      <c r="N52" s="57">
        <f>D52</f>
        <v>64</v>
      </c>
      <c r="O52" s="57"/>
      <c r="P52" s="57"/>
      <c r="Q52" s="57"/>
      <c r="R52" s="57"/>
      <c r="S52" s="57"/>
      <c r="T52" s="57"/>
    </row>
    <row r="53" spans="1:20" ht="15">
      <c r="A53" s="54" t="s">
        <v>129</v>
      </c>
      <c r="B53" s="55" t="str">
        <f>'进程安排表'!A45</f>
        <v>神经生物学</v>
      </c>
      <c r="C53" s="56">
        <f>'进程安排表'!G45</f>
        <v>2</v>
      </c>
      <c r="D53" s="57">
        <f>'进程安排表'!F45</f>
        <v>36</v>
      </c>
      <c r="E53" s="57"/>
      <c r="F53" s="57">
        <v>27</v>
      </c>
      <c r="G53" s="57">
        <f>'进程安排表'!D45</f>
        <v>9</v>
      </c>
      <c r="H53" s="57"/>
      <c r="I53" s="57"/>
      <c r="J53" s="57"/>
      <c r="K53" s="57"/>
      <c r="L53" s="57"/>
      <c r="M53" s="57">
        <f>D53</f>
        <v>36</v>
      </c>
      <c r="N53" s="57"/>
      <c r="O53" s="57"/>
      <c r="P53" s="57"/>
      <c r="Q53" s="57"/>
      <c r="R53" s="57"/>
      <c r="S53" s="57"/>
      <c r="T53" s="57"/>
    </row>
    <row r="54" spans="1:20" ht="15">
      <c r="A54" s="54" t="s">
        <v>55</v>
      </c>
      <c r="B54" s="55" t="str">
        <f>'进程安排表'!A66</f>
        <v>基础科研</v>
      </c>
      <c r="C54" s="56">
        <f>'进程安排表'!G66</f>
        <v>6</v>
      </c>
      <c r="D54" s="57"/>
      <c r="E54" s="52" t="s">
        <v>163</v>
      </c>
      <c r="F54" s="57"/>
      <c r="G54" s="52" t="s">
        <v>163</v>
      </c>
      <c r="H54" s="57"/>
      <c r="I54" s="57"/>
      <c r="J54" s="57"/>
      <c r="K54" s="57"/>
      <c r="L54" s="57"/>
      <c r="M54" s="57"/>
      <c r="N54" s="57"/>
      <c r="O54" s="57" t="str">
        <f>E54</f>
        <v>6周</v>
      </c>
      <c r="P54" s="57"/>
      <c r="Q54" s="57"/>
      <c r="R54" s="57"/>
      <c r="S54" s="57"/>
      <c r="T54" s="57"/>
    </row>
    <row r="55" spans="1:20" ht="15">
      <c r="A55" s="54" t="s">
        <v>130</v>
      </c>
      <c r="B55" s="55" t="str">
        <f>'进程安排表'!H78</f>
        <v>预防医学</v>
      </c>
      <c r="C55" s="56">
        <f>'进程安排表'!N78</f>
        <v>3</v>
      </c>
      <c r="D55" s="57">
        <f>'进程安排表'!M78</f>
        <v>54</v>
      </c>
      <c r="E55" s="57"/>
      <c r="F55" s="57">
        <v>54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>
        <f>D55</f>
        <v>54</v>
      </c>
      <c r="S55" s="57"/>
      <c r="T55" s="57"/>
    </row>
    <row r="56" spans="1:20" ht="15">
      <c r="A56" s="54" t="s">
        <v>164</v>
      </c>
      <c r="B56" s="55" t="str">
        <f>'进程安排表'!H47</f>
        <v>医学心理学</v>
      </c>
      <c r="C56" s="56">
        <f>'进程安排表'!N47</f>
        <v>1.5</v>
      </c>
      <c r="D56" s="57">
        <f>'进程安排表'!M47</f>
        <v>27</v>
      </c>
      <c r="E56" s="57"/>
      <c r="F56" s="57">
        <v>24</v>
      </c>
      <c r="G56" s="57"/>
      <c r="H56" s="57">
        <f>'进程安排表'!L47</f>
        <v>3</v>
      </c>
      <c r="I56" s="57"/>
      <c r="J56" s="57"/>
      <c r="K56" s="57"/>
      <c r="L56" s="57"/>
      <c r="M56" s="57"/>
      <c r="N56" s="57">
        <f>D56</f>
        <v>27</v>
      </c>
      <c r="O56" s="57"/>
      <c r="P56" s="57"/>
      <c r="Q56" s="57"/>
      <c r="R56" s="57"/>
      <c r="S56" s="57"/>
      <c r="T56" s="57"/>
    </row>
    <row r="57" spans="1:20" ht="15">
      <c r="A57" s="54" t="s">
        <v>113</v>
      </c>
      <c r="B57" s="55" t="str">
        <f>'进程安排表'!A60</f>
        <v>物理诊断学</v>
      </c>
      <c r="C57" s="56">
        <f>'进程安排表'!G60</f>
        <v>5.5</v>
      </c>
      <c r="D57" s="57">
        <f>'进程安排表'!F60</f>
        <v>100</v>
      </c>
      <c r="E57" s="57"/>
      <c r="F57" s="57">
        <f>'进程安排表'!B60</f>
        <v>55</v>
      </c>
      <c r="G57" s="57">
        <f>'进程安排表'!D60</f>
        <v>45</v>
      </c>
      <c r="H57" s="57"/>
      <c r="I57" s="57"/>
      <c r="J57" s="57"/>
      <c r="K57" s="57"/>
      <c r="L57" s="57"/>
      <c r="M57" s="57"/>
      <c r="N57" s="57"/>
      <c r="O57" s="57">
        <f>D57</f>
        <v>100</v>
      </c>
      <c r="P57" s="57"/>
      <c r="Q57" s="57"/>
      <c r="R57" s="57"/>
      <c r="S57" s="57"/>
      <c r="T57" s="57"/>
    </row>
    <row r="58" spans="1:20" ht="15">
      <c r="A58" s="54" t="s">
        <v>114</v>
      </c>
      <c r="B58" s="55" t="str">
        <f>'进程安排表'!A63</f>
        <v>实验诊断学</v>
      </c>
      <c r="C58" s="56">
        <f>'进程安排表'!G63</f>
        <v>2.5</v>
      </c>
      <c r="D58" s="57">
        <f>'进程安排表'!F63</f>
        <v>45</v>
      </c>
      <c r="E58" s="57"/>
      <c r="F58" s="57">
        <f>'进程安排表'!B63</f>
        <v>22</v>
      </c>
      <c r="G58" s="57">
        <f>'进程安排表'!D63</f>
        <v>23</v>
      </c>
      <c r="H58" s="57"/>
      <c r="I58" s="57"/>
      <c r="J58" s="57"/>
      <c r="K58" s="57"/>
      <c r="L58" s="57"/>
      <c r="M58" s="57"/>
      <c r="N58" s="57"/>
      <c r="O58" s="57">
        <f>D58</f>
        <v>45</v>
      </c>
      <c r="P58" s="57"/>
      <c r="Q58" s="57"/>
      <c r="R58" s="57"/>
      <c r="S58" s="57"/>
      <c r="T58" s="57"/>
    </row>
    <row r="59" spans="1:20" ht="15">
      <c r="A59" s="54" t="s">
        <v>115</v>
      </c>
      <c r="B59" s="55" t="str">
        <f>'进程安排表'!A62</f>
        <v>医学影像学</v>
      </c>
      <c r="C59" s="56">
        <v>6</v>
      </c>
      <c r="D59" s="57">
        <f>'进程安排表'!F62</f>
        <v>72</v>
      </c>
      <c r="E59" s="57" t="s">
        <v>75</v>
      </c>
      <c r="F59" s="57">
        <f>'进程安排表'!B62</f>
        <v>36</v>
      </c>
      <c r="G59" s="57">
        <f>'进程安排表'!D62</f>
        <v>36</v>
      </c>
      <c r="H59" s="57"/>
      <c r="I59" s="57"/>
      <c r="J59" s="57"/>
      <c r="K59" s="57"/>
      <c r="L59" s="57"/>
      <c r="M59" s="57"/>
      <c r="N59" s="57"/>
      <c r="O59" s="57">
        <f>D78</f>
        <v>72</v>
      </c>
      <c r="P59" s="57"/>
      <c r="Q59" s="57"/>
      <c r="R59" s="57" t="str">
        <f>E59</f>
        <v>2周</v>
      </c>
      <c r="S59" s="57"/>
      <c r="T59" s="57"/>
    </row>
    <row r="60" spans="1:20" ht="15">
      <c r="A60" s="58" t="s">
        <v>165</v>
      </c>
      <c r="B60" s="59" t="str">
        <f>'进程安排表'!A64</f>
        <v>手术学</v>
      </c>
      <c r="C60" s="60">
        <f>'进程安排表'!G64</f>
        <v>2</v>
      </c>
      <c r="D60" s="61">
        <f>'进程安排表'!F64</f>
        <v>36</v>
      </c>
      <c r="E60" s="61"/>
      <c r="F60" s="61">
        <f>'进程安排表'!B64</f>
        <v>4</v>
      </c>
      <c r="G60" s="61">
        <f>'进程安排表'!D64</f>
        <v>32</v>
      </c>
      <c r="H60" s="61"/>
      <c r="I60" s="61"/>
      <c r="J60" s="61"/>
      <c r="K60" s="61"/>
      <c r="L60" s="61"/>
      <c r="M60" s="61"/>
      <c r="N60" s="61"/>
      <c r="O60" s="61">
        <f>D60</f>
        <v>36</v>
      </c>
      <c r="P60" s="61"/>
      <c r="Q60" s="61"/>
      <c r="R60" s="61"/>
      <c r="S60" s="61"/>
      <c r="T60" s="61"/>
    </row>
    <row r="61" spans="1:20" ht="15">
      <c r="A61" s="54" t="s">
        <v>58</v>
      </c>
      <c r="B61" s="55" t="str">
        <f>'进程安排表'!A29</f>
        <v>医学导论</v>
      </c>
      <c r="C61" s="56">
        <f>'进程安排表'!G29</f>
        <v>1.5</v>
      </c>
      <c r="D61" s="57">
        <f>'进程安排表'!F29</f>
        <v>27</v>
      </c>
      <c r="E61" s="57"/>
      <c r="F61" s="57">
        <f>'进程安排表'!B29</f>
        <v>24</v>
      </c>
      <c r="G61" s="57"/>
      <c r="H61" s="57">
        <f>'进程安排表'!E29</f>
        <v>3</v>
      </c>
      <c r="I61" s="57"/>
      <c r="J61" s="57"/>
      <c r="K61" s="57">
        <f>D61</f>
        <v>27</v>
      </c>
      <c r="L61" s="57"/>
      <c r="M61" s="57"/>
      <c r="N61" s="57"/>
      <c r="O61" s="57"/>
      <c r="P61" s="57"/>
      <c r="Q61" s="57"/>
      <c r="R61" s="57"/>
      <c r="S61" s="57"/>
      <c r="T61" s="57"/>
    </row>
    <row r="62" spans="1:20" ht="15">
      <c r="A62" s="54" t="s">
        <v>175</v>
      </c>
      <c r="B62" s="55" t="s">
        <v>176</v>
      </c>
      <c r="C62" s="56">
        <v>1.5</v>
      </c>
      <c r="D62" s="57">
        <v>27</v>
      </c>
      <c r="E62" s="57"/>
      <c r="F62" s="57">
        <v>27</v>
      </c>
      <c r="G62" s="57"/>
      <c r="H62" s="57"/>
      <c r="I62" s="57"/>
      <c r="J62" s="57"/>
      <c r="K62" s="57"/>
      <c r="L62" s="57"/>
      <c r="M62" s="57"/>
      <c r="N62" s="57">
        <v>27</v>
      </c>
      <c r="O62" s="57"/>
      <c r="P62" s="57"/>
      <c r="Q62" s="57"/>
      <c r="R62" s="57"/>
      <c r="S62" s="57"/>
      <c r="T62" s="57"/>
    </row>
    <row r="63" spans="1:20" ht="15">
      <c r="A63" s="54" t="s">
        <v>131</v>
      </c>
      <c r="B63" s="55" t="str">
        <f>'进程安排表'!H59</f>
        <v>临床免疫学</v>
      </c>
      <c r="C63" s="56">
        <f>'进程安排表'!N59</f>
        <v>1</v>
      </c>
      <c r="D63" s="57">
        <f>'进程安排表'!M59</f>
        <v>18</v>
      </c>
      <c r="E63" s="57"/>
      <c r="F63" s="57">
        <f>'进程安排表'!I59</f>
        <v>18</v>
      </c>
      <c r="G63" s="57"/>
      <c r="H63" s="57"/>
      <c r="I63" s="57"/>
      <c r="J63" s="57"/>
      <c r="K63" s="57"/>
      <c r="L63" s="57"/>
      <c r="M63" s="57"/>
      <c r="N63" s="57"/>
      <c r="O63" s="57"/>
      <c r="P63" s="57">
        <f>D63</f>
        <v>18</v>
      </c>
      <c r="Q63" s="57"/>
      <c r="R63" s="57"/>
      <c r="S63" s="57"/>
      <c r="T63" s="57"/>
    </row>
    <row r="64" spans="1:20" ht="15">
      <c r="A64" s="54" t="s">
        <v>59</v>
      </c>
      <c r="B64" s="55" t="str">
        <f>'进程安排表'!H61</f>
        <v>临床病理学</v>
      </c>
      <c r="C64" s="56">
        <f>'进程安排表'!N61</f>
        <v>2</v>
      </c>
      <c r="D64" s="57">
        <f>'进程安排表'!M61</f>
        <v>36</v>
      </c>
      <c r="E64" s="57"/>
      <c r="F64" s="57">
        <v>24</v>
      </c>
      <c r="G64" s="57">
        <f>'进程安排表'!K61</f>
        <v>9</v>
      </c>
      <c r="H64" s="57">
        <f>'进程安排表'!L61</f>
        <v>3</v>
      </c>
      <c r="I64" s="57"/>
      <c r="J64" s="57"/>
      <c r="K64" s="57"/>
      <c r="L64" s="57"/>
      <c r="M64" s="57"/>
      <c r="N64" s="57"/>
      <c r="O64" s="57"/>
      <c r="P64" s="57">
        <f>D64</f>
        <v>36</v>
      </c>
      <c r="Q64" s="57"/>
      <c r="R64" s="57"/>
      <c r="S64" s="57"/>
      <c r="T64" s="57"/>
    </row>
    <row r="65" spans="1:20" ht="15">
      <c r="A65" s="54" t="s">
        <v>60</v>
      </c>
      <c r="B65" s="55" t="str">
        <f>'进程安排表'!H60</f>
        <v>临床药理学</v>
      </c>
      <c r="C65" s="56">
        <f>'进程安排表'!N60</f>
        <v>2</v>
      </c>
      <c r="D65" s="57">
        <f>'进程安排表'!M60</f>
        <v>36</v>
      </c>
      <c r="E65" s="57"/>
      <c r="F65" s="57">
        <v>24</v>
      </c>
      <c r="G65" s="57">
        <f>'进程安排表'!K60</f>
        <v>9</v>
      </c>
      <c r="H65" s="57">
        <f>'进程安排表'!L60</f>
        <v>3</v>
      </c>
      <c r="I65" s="57"/>
      <c r="J65" s="57"/>
      <c r="K65" s="57"/>
      <c r="L65" s="57"/>
      <c r="M65" s="57"/>
      <c r="N65" s="57"/>
      <c r="O65" s="57"/>
      <c r="P65" s="57">
        <f>D65</f>
        <v>36</v>
      </c>
      <c r="Q65" s="57"/>
      <c r="R65" s="57"/>
      <c r="S65" s="57"/>
      <c r="T65" s="57"/>
    </row>
    <row r="66" spans="1:20" ht="15">
      <c r="A66" s="54" t="s">
        <v>134</v>
      </c>
      <c r="B66" s="55" t="str">
        <f>'进程安排表'!H24</f>
        <v>社会医学</v>
      </c>
      <c r="C66" s="56">
        <f>'进程安排表'!N24</f>
        <v>2</v>
      </c>
      <c r="D66" s="57">
        <f>'进程安排表'!M24</f>
        <v>36</v>
      </c>
      <c r="E66" s="57"/>
      <c r="F66" s="57">
        <v>32</v>
      </c>
      <c r="G66" s="57"/>
      <c r="H66" s="57">
        <f>'进程安排表'!L24</f>
        <v>4</v>
      </c>
      <c r="I66" s="57"/>
      <c r="J66" s="57"/>
      <c r="K66" s="57"/>
      <c r="L66" s="57">
        <f>D66</f>
        <v>36</v>
      </c>
      <c r="M66" s="57"/>
      <c r="N66" s="57"/>
      <c r="O66" s="57"/>
      <c r="P66" s="57"/>
      <c r="Q66" s="57"/>
      <c r="R66" s="57"/>
      <c r="S66" s="57"/>
      <c r="T66" s="57"/>
    </row>
    <row r="67" spans="1:20" ht="15">
      <c r="A67" s="54" t="s">
        <v>61</v>
      </c>
      <c r="B67" s="55" t="str">
        <f>'进程安排表'!H77</f>
        <v>临床流行病学</v>
      </c>
      <c r="C67" s="56">
        <f>'进程安排表'!N77</f>
        <v>3</v>
      </c>
      <c r="D67" s="57">
        <f>'进程安排表'!M77</f>
        <v>54</v>
      </c>
      <c r="E67" s="57"/>
      <c r="F67" s="57">
        <v>54</v>
      </c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>
        <f>D67</f>
        <v>54</v>
      </c>
      <c r="S67" s="57"/>
      <c r="T67" s="57"/>
    </row>
    <row r="68" spans="1:20" ht="15">
      <c r="A68" s="54" t="s">
        <v>135</v>
      </c>
      <c r="B68" s="55" t="str">
        <f>'进程安排表'!A47</f>
        <v>卫生统计学</v>
      </c>
      <c r="C68" s="56">
        <f>'进程安排表'!G47</f>
        <v>4</v>
      </c>
      <c r="D68" s="57">
        <f>'进程安排表'!F47</f>
        <v>72</v>
      </c>
      <c r="E68" s="57"/>
      <c r="F68" s="57">
        <v>36</v>
      </c>
      <c r="G68" s="57">
        <f>'进程安排表'!D47</f>
        <v>36</v>
      </c>
      <c r="H68" s="57"/>
      <c r="I68" s="57"/>
      <c r="J68" s="57"/>
      <c r="K68" s="57"/>
      <c r="L68" s="57"/>
      <c r="M68" s="57">
        <f>D68</f>
        <v>72</v>
      </c>
      <c r="N68" s="57"/>
      <c r="O68" s="57"/>
      <c r="P68" s="57"/>
      <c r="Q68" s="57"/>
      <c r="R68" s="57"/>
      <c r="S68" s="57"/>
      <c r="T68" s="57"/>
    </row>
    <row r="69" spans="1:20" ht="15">
      <c r="A69" s="54" t="s">
        <v>132</v>
      </c>
      <c r="B69" s="55" t="str">
        <f>'进程安排表'!H64</f>
        <v>内科学</v>
      </c>
      <c r="C69" s="56">
        <v>28</v>
      </c>
      <c r="D69" s="57">
        <f>'进程安排表'!M64</f>
        <v>216</v>
      </c>
      <c r="E69" s="52" t="s">
        <v>166</v>
      </c>
      <c r="F69" s="57">
        <v>96</v>
      </c>
      <c r="G69" s="57">
        <f>'进程安排表'!K64</f>
        <v>120</v>
      </c>
      <c r="H69" s="57"/>
      <c r="I69" s="57"/>
      <c r="J69" s="57"/>
      <c r="K69" s="57"/>
      <c r="L69" s="57"/>
      <c r="M69" s="57"/>
      <c r="N69" s="57"/>
      <c r="O69" s="57"/>
      <c r="P69" s="101">
        <f>D69</f>
        <v>216</v>
      </c>
      <c r="Q69" s="102"/>
      <c r="R69" s="57"/>
      <c r="S69" s="52" t="s">
        <v>166</v>
      </c>
      <c r="T69" s="57"/>
    </row>
    <row r="70" spans="1:20" ht="15">
      <c r="A70" s="54" t="s">
        <v>62</v>
      </c>
      <c r="B70" s="55" t="str">
        <f>'进程安排表'!H66</f>
        <v>外科学</v>
      </c>
      <c r="C70" s="56">
        <v>28</v>
      </c>
      <c r="D70" s="57">
        <f>'进程安排表'!M66</f>
        <v>216</v>
      </c>
      <c r="E70" s="52" t="s">
        <v>166</v>
      </c>
      <c r="F70" s="57">
        <v>96</v>
      </c>
      <c r="G70" s="57">
        <f>'进程安排表'!K66</f>
        <v>120</v>
      </c>
      <c r="H70" s="57"/>
      <c r="I70" s="57"/>
      <c r="J70" s="57"/>
      <c r="K70" s="57"/>
      <c r="L70" s="57"/>
      <c r="M70" s="57"/>
      <c r="N70" s="57"/>
      <c r="O70" s="57"/>
      <c r="P70" s="101">
        <f>D70</f>
        <v>216</v>
      </c>
      <c r="Q70" s="102"/>
      <c r="R70" s="57"/>
      <c r="S70" s="52" t="s">
        <v>166</v>
      </c>
      <c r="T70" s="57"/>
    </row>
    <row r="71" spans="1:20" ht="15">
      <c r="A71" s="54" t="s">
        <v>63</v>
      </c>
      <c r="B71" s="55" t="str">
        <f>'进程安排表'!H67</f>
        <v>妇产科学</v>
      </c>
      <c r="C71" s="56">
        <v>14</v>
      </c>
      <c r="D71" s="57">
        <f>'进程安排表'!M67</f>
        <v>108</v>
      </c>
      <c r="E71" s="52" t="s">
        <v>167</v>
      </c>
      <c r="F71" s="57">
        <v>48</v>
      </c>
      <c r="G71" s="57">
        <f>'进程安排表'!K67</f>
        <v>60</v>
      </c>
      <c r="H71" s="57"/>
      <c r="I71" s="57"/>
      <c r="J71" s="57"/>
      <c r="K71" s="57"/>
      <c r="L71" s="57"/>
      <c r="M71" s="57"/>
      <c r="N71" s="57"/>
      <c r="O71" s="57"/>
      <c r="P71" s="101">
        <f>D71</f>
        <v>108</v>
      </c>
      <c r="Q71" s="102"/>
      <c r="R71" s="57"/>
      <c r="S71" s="52" t="s">
        <v>167</v>
      </c>
      <c r="T71" s="57"/>
    </row>
    <row r="72" spans="1:20" ht="15">
      <c r="A72" s="54" t="s">
        <v>64</v>
      </c>
      <c r="B72" s="55" t="str">
        <f>'进程安排表'!H65</f>
        <v>儿科学</v>
      </c>
      <c r="C72" s="56">
        <v>14</v>
      </c>
      <c r="D72" s="57">
        <f>'进程安排表'!M65</f>
        <v>108</v>
      </c>
      <c r="E72" s="52" t="s">
        <v>167</v>
      </c>
      <c r="F72" s="57">
        <v>48</v>
      </c>
      <c r="G72" s="57">
        <f>'进程安排表'!K65</f>
        <v>60</v>
      </c>
      <c r="H72" s="57"/>
      <c r="I72" s="57"/>
      <c r="J72" s="57"/>
      <c r="K72" s="57"/>
      <c r="L72" s="57"/>
      <c r="M72" s="57"/>
      <c r="N72" s="57"/>
      <c r="O72" s="57"/>
      <c r="P72" s="101">
        <f>D72</f>
        <v>108</v>
      </c>
      <c r="Q72" s="102"/>
      <c r="R72" s="57"/>
      <c r="S72" s="52" t="s">
        <v>167</v>
      </c>
      <c r="T72" s="57"/>
    </row>
    <row r="73" spans="1:20" ht="15">
      <c r="A73" s="54" t="s">
        <v>168</v>
      </c>
      <c r="B73" s="55" t="str">
        <f>'进程安排表'!H82</f>
        <v>眼科学</v>
      </c>
      <c r="C73" s="56">
        <f>'进程安排表'!N82</f>
        <v>3.5</v>
      </c>
      <c r="D73" s="57">
        <f>'进程安排表'!M82</f>
        <v>30</v>
      </c>
      <c r="E73" s="52" t="s">
        <v>169</v>
      </c>
      <c r="F73" s="57">
        <f>'进程安排表'!I82</f>
        <v>30</v>
      </c>
      <c r="G73" s="57" t="str">
        <f>'进程安排表'!K82</f>
        <v>2周</v>
      </c>
      <c r="H73" s="57"/>
      <c r="I73" s="57"/>
      <c r="J73" s="57"/>
      <c r="K73" s="57"/>
      <c r="L73" s="57"/>
      <c r="M73" s="57"/>
      <c r="N73" s="57"/>
      <c r="O73" s="57"/>
      <c r="P73" s="57"/>
      <c r="Q73" s="90"/>
      <c r="R73" s="89" t="s">
        <v>249</v>
      </c>
      <c r="S73" s="52"/>
      <c r="T73" s="57"/>
    </row>
    <row r="74" spans="1:20" ht="15">
      <c r="A74" s="54" t="s">
        <v>116</v>
      </c>
      <c r="B74" s="55" t="str">
        <f>'进程安排表'!H83</f>
        <v>耳鼻咽喉科学</v>
      </c>
      <c r="C74" s="56">
        <f>'进程安排表'!N83</f>
        <v>3.5</v>
      </c>
      <c r="D74" s="57">
        <f>'进程安排表'!M83</f>
        <v>30</v>
      </c>
      <c r="E74" s="52" t="s">
        <v>169</v>
      </c>
      <c r="F74" s="57">
        <f>'进程安排表'!I83</f>
        <v>30</v>
      </c>
      <c r="G74" s="57" t="str">
        <f>'进程安排表'!K83</f>
        <v>2周</v>
      </c>
      <c r="H74" s="57"/>
      <c r="I74" s="57"/>
      <c r="J74" s="57"/>
      <c r="K74" s="57"/>
      <c r="L74" s="57"/>
      <c r="M74" s="57"/>
      <c r="N74" s="57"/>
      <c r="O74" s="57"/>
      <c r="P74" s="57"/>
      <c r="Q74" s="90"/>
      <c r="R74" s="89" t="s">
        <v>249</v>
      </c>
      <c r="S74" s="52"/>
      <c r="T74" s="57"/>
    </row>
    <row r="75" spans="1:20" ht="15">
      <c r="A75" s="54" t="s">
        <v>117</v>
      </c>
      <c r="B75" s="55" t="str">
        <f>'进程安排表'!H84</f>
        <v>皮肤性病学</v>
      </c>
      <c r="C75" s="56">
        <f>'进程安排表'!N84</f>
        <v>3.5</v>
      </c>
      <c r="D75" s="57">
        <f>'进程安排表'!M84</f>
        <v>30</v>
      </c>
      <c r="E75" s="52" t="s">
        <v>107</v>
      </c>
      <c r="F75" s="57">
        <f>'进程安排表'!I84</f>
        <v>30</v>
      </c>
      <c r="G75" s="57" t="str">
        <f>'进程安排表'!K84</f>
        <v>2周</v>
      </c>
      <c r="H75" s="57"/>
      <c r="I75" s="57"/>
      <c r="J75" s="57"/>
      <c r="K75" s="57"/>
      <c r="L75" s="57"/>
      <c r="M75" s="57"/>
      <c r="N75" s="57"/>
      <c r="O75" s="57"/>
      <c r="P75" s="57"/>
      <c r="Q75" s="90"/>
      <c r="R75" s="89" t="s">
        <v>249</v>
      </c>
      <c r="S75" s="52"/>
      <c r="T75" s="57"/>
    </row>
    <row r="76" spans="1:20" ht="15">
      <c r="A76" s="54" t="s">
        <v>118</v>
      </c>
      <c r="B76" s="55" t="str">
        <f>'进程安排表'!H85</f>
        <v>传染病学</v>
      </c>
      <c r="C76" s="56">
        <f>'进程安排表'!N85</f>
        <v>4.5</v>
      </c>
      <c r="D76" s="57">
        <f>'进程安排表'!M85</f>
        <v>45</v>
      </c>
      <c r="E76" s="52" t="s">
        <v>107</v>
      </c>
      <c r="F76" s="57">
        <f>'进程安排表'!I85</f>
        <v>45</v>
      </c>
      <c r="G76" s="57" t="str">
        <f>'进程安排表'!K85</f>
        <v>2周</v>
      </c>
      <c r="H76" s="57"/>
      <c r="I76" s="57"/>
      <c r="J76" s="57"/>
      <c r="K76" s="57"/>
      <c r="L76" s="57"/>
      <c r="M76" s="57"/>
      <c r="N76" s="57"/>
      <c r="O76" s="57"/>
      <c r="P76" s="57"/>
      <c r="Q76" s="90"/>
      <c r="R76" s="89" t="s">
        <v>250</v>
      </c>
      <c r="S76" s="52"/>
      <c r="T76" s="57"/>
    </row>
    <row r="77" spans="1:20" ht="15">
      <c r="A77" s="54" t="s">
        <v>119</v>
      </c>
      <c r="B77" s="66" t="str">
        <f>'进程安排表'!H86</f>
        <v>神经病学及精神病学</v>
      </c>
      <c r="C77" s="56">
        <f>'进程安排表'!N86</f>
        <v>3.5</v>
      </c>
      <c r="D77" s="57">
        <f>'进程安排表'!M86</f>
        <v>30</v>
      </c>
      <c r="E77" s="52" t="s">
        <v>107</v>
      </c>
      <c r="F77" s="57">
        <f>'进程安排表'!I86</f>
        <v>30</v>
      </c>
      <c r="G77" s="57" t="str">
        <f>'进程安排表'!K86</f>
        <v>2周</v>
      </c>
      <c r="H77" s="57"/>
      <c r="I77" s="57"/>
      <c r="J77" s="57"/>
      <c r="K77" s="57"/>
      <c r="L77" s="57"/>
      <c r="M77" s="57"/>
      <c r="N77" s="57"/>
      <c r="O77" s="57"/>
      <c r="P77" s="57"/>
      <c r="Q77" s="90"/>
      <c r="R77" s="89" t="s">
        <v>249</v>
      </c>
      <c r="S77" s="52"/>
      <c r="T77" s="57"/>
    </row>
    <row r="78" spans="1:20" ht="15">
      <c r="A78" s="54" t="s">
        <v>120</v>
      </c>
      <c r="B78" s="55" t="str">
        <f>'进程安排表'!A61</f>
        <v>中医学</v>
      </c>
      <c r="C78" s="56">
        <f>'进程安排表'!G61</f>
        <v>4</v>
      </c>
      <c r="D78" s="57">
        <f>'进程安排表'!F61</f>
        <v>72</v>
      </c>
      <c r="E78" s="57"/>
      <c r="F78" s="57">
        <f>'进程安排表'!B61</f>
        <v>66</v>
      </c>
      <c r="G78" s="57">
        <f>'进程安排表'!D61</f>
        <v>6</v>
      </c>
      <c r="H78" s="57"/>
      <c r="I78" s="57"/>
      <c r="J78" s="57"/>
      <c r="K78" s="57"/>
      <c r="L78" s="57"/>
      <c r="M78" s="57"/>
      <c r="N78" s="57"/>
      <c r="O78" s="57">
        <f>D78</f>
        <v>72</v>
      </c>
      <c r="P78" s="57"/>
      <c r="Q78" s="57"/>
      <c r="R78" s="57"/>
      <c r="S78" s="57"/>
      <c r="T78" s="57"/>
    </row>
    <row r="79" spans="1:20" ht="13.5" customHeight="1">
      <c r="A79" s="54" t="s">
        <v>76</v>
      </c>
      <c r="B79" s="55" t="str">
        <f>'进程安排表'!H88</f>
        <v>核医学</v>
      </c>
      <c r="C79" s="56">
        <f>'进程安排表'!N88</f>
        <v>2</v>
      </c>
      <c r="D79" s="57">
        <f>'进程安排表'!M88</f>
        <v>36</v>
      </c>
      <c r="E79" s="57"/>
      <c r="F79" s="57">
        <v>36</v>
      </c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>
        <f>D79</f>
        <v>36</v>
      </c>
      <c r="S79" s="57"/>
      <c r="T79" s="57"/>
    </row>
    <row r="80" spans="1:20" ht="13.5" customHeight="1">
      <c r="A80" s="54" t="s">
        <v>133</v>
      </c>
      <c r="B80" s="55" t="str">
        <f>'进程安排表'!H81</f>
        <v>法医学</v>
      </c>
      <c r="C80" s="56">
        <f>'进程安排表'!N81</f>
        <v>1</v>
      </c>
      <c r="D80" s="57">
        <f>'进程安排表'!M81</f>
        <v>20</v>
      </c>
      <c r="E80" s="57"/>
      <c r="F80" s="57">
        <f>'进程安排表'!I81</f>
        <v>20</v>
      </c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>
        <f>D80</f>
        <v>20</v>
      </c>
      <c r="S80" s="57"/>
      <c r="T80" s="57"/>
    </row>
    <row r="81" spans="1:20" ht="13.5" customHeight="1">
      <c r="A81" s="54" t="s">
        <v>65</v>
      </c>
      <c r="B81" s="55" t="str">
        <f>'进程安排表'!H80</f>
        <v>康复医学</v>
      </c>
      <c r="C81" s="56">
        <f>'进程安排表'!N80</f>
        <v>1</v>
      </c>
      <c r="D81" s="57">
        <f>'进程安排表'!M80</f>
        <v>20</v>
      </c>
      <c r="E81" s="57"/>
      <c r="F81" s="57">
        <f>'进程安排表'!I80</f>
        <v>20</v>
      </c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>
        <f>D81</f>
        <v>20</v>
      </c>
      <c r="S81" s="57"/>
      <c r="T81" s="57"/>
    </row>
    <row r="82" spans="1:20" ht="13.5" customHeight="1">
      <c r="A82" s="54" t="s">
        <v>66</v>
      </c>
      <c r="B82" s="55" t="str">
        <f>'进程安排表'!H79</f>
        <v>口腔科学</v>
      </c>
      <c r="C82" s="56">
        <f>'进程安排表'!N79</f>
        <v>1</v>
      </c>
      <c r="D82" s="57">
        <f>'进程安排表'!M79</f>
        <v>20</v>
      </c>
      <c r="E82" s="57"/>
      <c r="F82" s="57">
        <f>'进程安排表'!I79</f>
        <v>20</v>
      </c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>
        <f>D82</f>
        <v>20</v>
      </c>
      <c r="S82" s="57"/>
      <c r="T82" s="57"/>
    </row>
    <row r="83" spans="1:20" ht="13.5" customHeight="1">
      <c r="A83" s="54" t="s">
        <v>67</v>
      </c>
      <c r="B83" s="55" t="str">
        <f>'进程安排表'!H95</f>
        <v>临床二级选科实习</v>
      </c>
      <c r="C83" s="56">
        <f>'进程安排表'!N95</f>
        <v>40</v>
      </c>
      <c r="D83" s="47"/>
      <c r="E83" s="57" t="str">
        <f>'进程安排表'!M95</f>
        <v>40周</v>
      </c>
      <c r="F83" s="57"/>
      <c r="G83" s="57" t="str">
        <f>E83</f>
        <v>40周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2" t="s">
        <v>170</v>
      </c>
    </row>
    <row r="84" spans="1:20" ht="13.5" customHeight="1">
      <c r="A84" s="54" t="s">
        <v>68</v>
      </c>
      <c r="B84" s="66" t="str">
        <f>'进程安排表'!H96</f>
        <v>临床技能考试论文答辩</v>
      </c>
      <c r="C84" s="56">
        <f>'进程安排表'!N96</f>
        <v>1</v>
      </c>
      <c r="D84" s="57"/>
      <c r="E84" s="57" t="str">
        <f>'进程安排表'!M96</f>
        <v>1周</v>
      </c>
      <c r="F84" s="57"/>
      <c r="G84" s="57" t="str">
        <f>E84</f>
        <v>1周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2" t="s">
        <v>171</v>
      </c>
    </row>
    <row r="85" spans="1:20" ht="13.5" customHeight="1">
      <c r="A85" s="54" t="s">
        <v>121</v>
      </c>
      <c r="B85" s="55" t="str">
        <f>'进程安排表'!A12</f>
        <v>体育基础</v>
      </c>
      <c r="C85" s="56">
        <f>'进程安排表'!G12</f>
        <v>2</v>
      </c>
      <c r="D85" s="57">
        <f>'进程安排表'!F12</f>
        <v>32</v>
      </c>
      <c r="E85" s="57"/>
      <c r="F85" s="57"/>
      <c r="G85" s="57">
        <f>'进程安排表'!D12</f>
        <v>32</v>
      </c>
      <c r="H85" s="57"/>
      <c r="I85" s="57">
        <f>D85</f>
        <v>32</v>
      </c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</row>
    <row r="86" spans="1:20" ht="13.5" customHeight="1">
      <c r="A86" s="62" t="s">
        <v>69</v>
      </c>
      <c r="B86" s="63" t="str">
        <f>'进程安排表'!H13</f>
        <v>体育专项基础</v>
      </c>
      <c r="C86" s="64">
        <f>'进程安排表'!N13</f>
        <v>2</v>
      </c>
      <c r="D86" s="65">
        <f>'进程安排表'!M13</f>
        <v>32</v>
      </c>
      <c r="E86" s="65"/>
      <c r="F86" s="65"/>
      <c r="G86" s="65">
        <f>'进程安排表'!K13</f>
        <v>32</v>
      </c>
      <c r="H86" s="65"/>
      <c r="I86" s="65"/>
      <c r="J86" s="65">
        <f>D86</f>
        <v>32</v>
      </c>
      <c r="K86" s="65"/>
      <c r="L86" s="65"/>
      <c r="M86" s="65"/>
      <c r="N86" s="65"/>
      <c r="O86" s="65"/>
      <c r="P86" s="65"/>
      <c r="Q86" s="65"/>
      <c r="R86" s="65"/>
      <c r="S86" s="65"/>
      <c r="T86" s="65"/>
    </row>
    <row r="87" spans="1:20" ht="13.5" customHeight="1">
      <c r="A87" s="98" t="s">
        <v>136</v>
      </c>
      <c r="B87" s="98"/>
      <c r="C87" s="56">
        <f>SUM(C5:C86)</f>
        <v>379.5</v>
      </c>
      <c r="D87" s="67">
        <f>SUM(D5:D86)</f>
        <v>4693</v>
      </c>
      <c r="E87" s="52" t="s">
        <v>172</v>
      </c>
      <c r="F87" s="57">
        <f>SUM(F5:F86)</f>
        <v>3142</v>
      </c>
      <c r="G87" s="57">
        <f>SUM(G5:G86)</f>
        <v>1423</v>
      </c>
      <c r="H87" s="57">
        <f>SUM(H5:H86)</f>
        <v>128</v>
      </c>
      <c r="I87" s="57">
        <v>469</v>
      </c>
      <c r="J87" s="57">
        <f aca="true" t="shared" si="0" ref="J87:Q87">SUM(J5:J86)</f>
        <v>674</v>
      </c>
      <c r="K87" s="57">
        <f t="shared" si="0"/>
        <v>509</v>
      </c>
      <c r="L87" s="57">
        <f t="shared" si="0"/>
        <v>563</v>
      </c>
      <c r="M87" s="57">
        <f t="shared" si="0"/>
        <v>550</v>
      </c>
      <c r="N87" s="57">
        <f t="shared" si="0"/>
        <v>470</v>
      </c>
      <c r="O87" s="57">
        <f t="shared" si="0"/>
        <v>361</v>
      </c>
      <c r="P87" s="57">
        <f t="shared" si="0"/>
        <v>783</v>
      </c>
      <c r="Q87" s="57">
        <f t="shared" si="0"/>
        <v>0</v>
      </c>
      <c r="R87" s="57">
        <v>369</v>
      </c>
      <c r="S87" s="52" t="s">
        <v>173</v>
      </c>
      <c r="T87" s="52" t="s">
        <v>174</v>
      </c>
    </row>
  </sheetData>
  <mergeCells count="23">
    <mergeCell ref="A87:B87"/>
    <mergeCell ref="A1:T1"/>
    <mergeCell ref="A2:T2"/>
    <mergeCell ref="P69:Q69"/>
    <mergeCell ref="P70:Q70"/>
    <mergeCell ref="P71:Q71"/>
    <mergeCell ref="P72:Q72"/>
    <mergeCell ref="S3:S4"/>
    <mergeCell ref="T3:T4"/>
    <mergeCell ref="Q3:Q4"/>
    <mergeCell ref="R3:R4"/>
    <mergeCell ref="O3:O4"/>
    <mergeCell ref="P3:P4"/>
    <mergeCell ref="K3:K4"/>
    <mergeCell ref="L3:L4"/>
    <mergeCell ref="M3:M4"/>
    <mergeCell ref="N3:N4"/>
    <mergeCell ref="I3:I4"/>
    <mergeCell ref="J3:J4"/>
    <mergeCell ref="A3:A4"/>
    <mergeCell ref="B3:B4"/>
    <mergeCell ref="C3:C4"/>
    <mergeCell ref="D3:H3"/>
  </mergeCells>
  <printOptions/>
  <pageMargins left="0.35433070866141736" right="0.35433070866141736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9"/>
  <sheetViews>
    <sheetView tabSelected="1" workbookViewId="0" topLeftCell="A1">
      <selection activeCell="H101" sqref="H101"/>
    </sheetView>
  </sheetViews>
  <sheetFormatPr defaultColWidth="9.00390625" defaultRowHeight="14.25"/>
  <cols>
    <col min="1" max="1" width="17.375" style="2" customWidth="1"/>
    <col min="2" max="5" width="3.50390625" style="2" customWidth="1"/>
    <col min="6" max="6" width="5.00390625" style="2" customWidth="1"/>
    <col min="7" max="7" width="4.125" style="4" customWidth="1"/>
    <col min="8" max="8" width="18.00390625" style="2" customWidth="1"/>
    <col min="9" max="12" width="4.25390625" style="2" customWidth="1"/>
    <col min="13" max="13" width="5.00390625" style="2" customWidth="1"/>
    <col min="14" max="14" width="4.25390625" style="4" customWidth="1"/>
    <col min="15" max="15" width="9.625" style="2" customWidth="1"/>
    <col min="16" max="16" width="2.75390625" style="2" customWidth="1"/>
    <col min="17" max="17" width="2.50390625" style="2" customWidth="1"/>
    <col min="18" max="18" width="2.75390625" style="2" customWidth="1"/>
    <col min="19" max="19" width="2.125" style="2" customWidth="1"/>
    <col min="20" max="20" width="3.125" style="2" customWidth="1"/>
    <col min="21" max="22" width="3.125" style="4" customWidth="1"/>
    <col min="23" max="16384" width="9.00390625" style="1" customWidth="1"/>
  </cols>
  <sheetData>
    <row r="1" spans="1:22" ht="23.25" customHeight="1">
      <c r="A1" s="100" t="s">
        <v>137</v>
      </c>
      <c r="B1" s="100"/>
      <c r="C1" s="100"/>
      <c r="D1" s="100"/>
      <c r="E1" s="100"/>
      <c r="F1" s="100"/>
      <c r="G1" s="100"/>
      <c r="H1" s="100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14" ht="13.5" customHeight="1">
      <c r="A2" s="111" t="s">
        <v>0</v>
      </c>
      <c r="B2" s="111"/>
      <c r="C2" s="111"/>
      <c r="D2" s="111"/>
      <c r="E2" s="111"/>
      <c r="F2" s="111"/>
      <c r="G2" s="111"/>
      <c r="H2" s="111" t="s">
        <v>1</v>
      </c>
      <c r="I2" s="111"/>
      <c r="J2" s="111"/>
      <c r="K2" s="111"/>
      <c r="L2" s="111"/>
      <c r="M2" s="111"/>
      <c r="N2" s="111"/>
    </row>
    <row r="3" spans="1:14" s="47" customFormat="1" ht="12" customHeight="1">
      <c r="A3" s="94" t="s">
        <v>18</v>
      </c>
      <c r="B3" s="94" t="s">
        <v>19</v>
      </c>
      <c r="C3" s="94"/>
      <c r="D3" s="94"/>
      <c r="E3" s="94" t="s">
        <v>20</v>
      </c>
      <c r="F3" s="94" t="s">
        <v>21</v>
      </c>
      <c r="G3" s="97" t="s">
        <v>5</v>
      </c>
      <c r="H3" s="94" t="s">
        <v>18</v>
      </c>
      <c r="I3" s="94" t="s">
        <v>22</v>
      </c>
      <c r="J3" s="94"/>
      <c r="K3" s="94"/>
      <c r="L3" s="94" t="s">
        <v>20</v>
      </c>
      <c r="M3" s="94" t="s">
        <v>23</v>
      </c>
      <c r="N3" s="97" t="s">
        <v>5</v>
      </c>
    </row>
    <row r="4" spans="1:14" s="47" customFormat="1" ht="30.75" customHeight="1">
      <c r="A4" s="103"/>
      <c r="B4" s="3" t="s">
        <v>24</v>
      </c>
      <c r="C4" s="3" t="s">
        <v>25</v>
      </c>
      <c r="D4" s="3" t="s">
        <v>26</v>
      </c>
      <c r="E4" s="103"/>
      <c r="F4" s="103"/>
      <c r="G4" s="106"/>
      <c r="H4" s="103"/>
      <c r="I4" s="3" t="s">
        <v>24</v>
      </c>
      <c r="J4" s="3" t="s">
        <v>25</v>
      </c>
      <c r="K4" s="3" t="s">
        <v>26</v>
      </c>
      <c r="L4" s="103"/>
      <c r="M4" s="103"/>
      <c r="N4" s="106"/>
    </row>
    <row r="5" spans="1:14" ht="12" customHeight="1">
      <c r="A5" s="6" t="s">
        <v>247</v>
      </c>
      <c r="B5" s="6">
        <v>24</v>
      </c>
      <c r="C5" s="6"/>
      <c r="D5" s="6"/>
      <c r="E5" s="6"/>
      <c r="F5" s="6">
        <f aca="true" t="shared" si="0" ref="F5:F10">SUM(B5:E5)</f>
        <v>24</v>
      </c>
      <c r="G5" s="9">
        <v>1.5</v>
      </c>
      <c r="H5" s="6" t="s">
        <v>183</v>
      </c>
      <c r="I5" s="6">
        <v>40</v>
      </c>
      <c r="J5" s="6"/>
      <c r="K5" s="6"/>
      <c r="L5" s="6">
        <v>30</v>
      </c>
      <c r="M5" s="6">
        <f>SUM(I5:L5)</f>
        <v>70</v>
      </c>
      <c r="N5" s="9">
        <v>4</v>
      </c>
    </row>
    <row r="6" spans="1:14" ht="12" customHeight="1">
      <c r="A6" s="12" t="s">
        <v>179</v>
      </c>
      <c r="B6" s="12">
        <v>96</v>
      </c>
      <c r="C6" s="12"/>
      <c r="D6" s="12"/>
      <c r="E6" s="12"/>
      <c r="F6" s="12">
        <f t="shared" si="0"/>
        <v>96</v>
      </c>
      <c r="G6" s="16">
        <v>6</v>
      </c>
      <c r="H6" s="12" t="s">
        <v>178</v>
      </c>
      <c r="I6" s="12">
        <v>96</v>
      </c>
      <c r="J6" s="12"/>
      <c r="K6" s="12"/>
      <c r="L6" s="12"/>
      <c r="M6" s="12">
        <f>SUM(I6:L6)</f>
        <v>96</v>
      </c>
      <c r="N6" s="16">
        <v>6</v>
      </c>
    </row>
    <row r="7" spans="1:14" ht="12" customHeight="1">
      <c r="A7" s="12" t="s">
        <v>141</v>
      </c>
      <c r="B7" s="12">
        <v>20</v>
      </c>
      <c r="C7" s="12"/>
      <c r="D7" s="12">
        <v>12</v>
      </c>
      <c r="E7" s="12"/>
      <c r="F7" s="12">
        <f t="shared" si="0"/>
        <v>32</v>
      </c>
      <c r="G7" s="16">
        <v>2</v>
      </c>
      <c r="H7" s="12" t="s">
        <v>184</v>
      </c>
      <c r="I7" s="12">
        <v>36</v>
      </c>
      <c r="J7" s="12"/>
      <c r="K7" s="12">
        <v>36</v>
      </c>
      <c r="L7" s="12"/>
      <c r="M7" s="12">
        <f>SUM(I7:L7)</f>
        <v>72</v>
      </c>
      <c r="N7" s="16">
        <v>4</v>
      </c>
    </row>
    <row r="8" spans="1:14" ht="12" customHeight="1">
      <c r="A8" s="12" t="s">
        <v>140</v>
      </c>
      <c r="B8" s="12">
        <v>88</v>
      </c>
      <c r="C8" s="12"/>
      <c r="D8" s="12"/>
      <c r="E8" s="12"/>
      <c r="F8" s="12">
        <f t="shared" si="0"/>
        <v>88</v>
      </c>
      <c r="G8" s="16">
        <v>5.5</v>
      </c>
      <c r="H8" s="12" t="s">
        <v>185</v>
      </c>
      <c r="I8" s="12">
        <v>88</v>
      </c>
      <c r="J8" s="12"/>
      <c r="K8" s="12"/>
      <c r="L8" s="12"/>
      <c r="M8" s="12">
        <f aca="true" t="shared" si="1" ref="M8:M15">SUM(I8:L8)</f>
        <v>88</v>
      </c>
      <c r="N8" s="16">
        <v>5.5</v>
      </c>
    </row>
    <row r="9" spans="1:14" ht="12" customHeight="1">
      <c r="A9" s="12" t="s">
        <v>79</v>
      </c>
      <c r="B9" s="12">
        <v>66</v>
      </c>
      <c r="C9" s="12"/>
      <c r="D9" s="12"/>
      <c r="E9" s="12"/>
      <c r="F9" s="12">
        <f t="shared" si="0"/>
        <v>66</v>
      </c>
      <c r="G9" s="16">
        <v>4</v>
      </c>
      <c r="H9" s="12" t="s">
        <v>186</v>
      </c>
      <c r="I9" s="12">
        <v>102</v>
      </c>
      <c r="J9" s="12"/>
      <c r="K9" s="12"/>
      <c r="L9" s="12"/>
      <c r="M9" s="12">
        <f t="shared" si="1"/>
        <v>102</v>
      </c>
      <c r="N9" s="16">
        <v>6.5</v>
      </c>
    </row>
    <row r="10" spans="1:14" ht="12" customHeight="1">
      <c r="A10" s="33" t="s">
        <v>245</v>
      </c>
      <c r="B10" s="33"/>
      <c r="C10" s="33"/>
      <c r="D10" s="33">
        <v>30</v>
      </c>
      <c r="E10" s="33"/>
      <c r="F10" s="33">
        <f t="shared" si="0"/>
        <v>30</v>
      </c>
      <c r="G10" s="16">
        <v>2</v>
      </c>
      <c r="H10" s="33" t="s">
        <v>187</v>
      </c>
      <c r="I10" s="33"/>
      <c r="J10" s="33"/>
      <c r="K10" s="33">
        <v>44</v>
      </c>
      <c r="L10" s="33"/>
      <c r="M10" s="33">
        <f t="shared" si="1"/>
        <v>44</v>
      </c>
      <c r="N10" s="16">
        <v>2.5</v>
      </c>
    </row>
    <row r="11" spans="1:14" ht="12" customHeight="1">
      <c r="A11" s="33" t="s">
        <v>246</v>
      </c>
      <c r="B11" s="33"/>
      <c r="C11" s="33"/>
      <c r="D11" s="33">
        <v>30</v>
      </c>
      <c r="E11" s="33"/>
      <c r="F11" s="33">
        <f>SUM(B11:E11)</f>
        <v>30</v>
      </c>
      <c r="G11" s="16">
        <v>2</v>
      </c>
      <c r="H11" s="12" t="s">
        <v>188</v>
      </c>
      <c r="I11" s="12">
        <v>52</v>
      </c>
      <c r="J11" s="12"/>
      <c r="K11" s="12"/>
      <c r="L11" s="12"/>
      <c r="M11" s="12">
        <f t="shared" si="1"/>
        <v>52</v>
      </c>
      <c r="N11" s="16">
        <v>3</v>
      </c>
    </row>
    <row r="12" spans="1:14" ht="12" customHeight="1">
      <c r="A12" s="12" t="s">
        <v>142</v>
      </c>
      <c r="B12" s="12"/>
      <c r="C12" s="12"/>
      <c r="D12" s="12">
        <v>32</v>
      </c>
      <c r="E12" s="12"/>
      <c r="F12" s="12">
        <v>32</v>
      </c>
      <c r="G12" s="16">
        <v>2</v>
      </c>
      <c r="H12" s="12" t="s">
        <v>189</v>
      </c>
      <c r="I12" s="12"/>
      <c r="J12" s="12"/>
      <c r="K12" s="12">
        <v>52</v>
      </c>
      <c r="L12" s="12"/>
      <c r="M12" s="12">
        <f t="shared" si="1"/>
        <v>52</v>
      </c>
      <c r="N12" s="16">
        <v>3</v>
      </c>
    </row>
    <row r="13" spans="1:14" ht="12" customHeight="1">
      <c r="A13" s="12" t="s">
        <v>181</v>
      </c>
      <c r="B13" s="12">
        <v>16</v>
      </c>
      <c r="C13" s="12"/>
      <c r="D13" s="12"/>
      <c r="E13" s="12"/>
      <c r="F13" s="12" t="s">
        <v>82</v>
      </c>
      <c r="G13" s="16">
        <v>5</v>
      </c>
      <c r="H13" s="71" t="s">
        <v>143</v>
      </c>
      <c r="I13" s="13"/>
      <c r="J13" s="13"/>
      <c r="K13" s="13">
        <v>32</v>
      </c>
      <c r="L13" s="13"/>
      <c r="M13" s="13">
        <f t="shared" si="1"/>
        <v>32</v>
      </c>
      <c r="N13" s="16">
        <v>2</v>
      </c>
    </row>
    <row r="14" spans="1:14" ht="12" customHeight="1">
      <c r="A14" s="13"/>
      <c r="B14" s="13"/>
      <c r="C14" s="13"/>
      <c r="D14" s="13"/>
      <c r="E14" s="13"/>
      <c r="F14" s="13"/>
      <c r="G14" s="16"/>
      <c r="H14" s="71" t="s">
        <v>144</v>
      </c>
      <c r="I14" s="13">
        <v>36</v>
      </c>
      <c r="J14" s="13"/>
      <c r="K14" s="13"/>
      <c r="L14" s="13"/>
      <c r="M14" s="13">
        <f t="shared" si="1"/>
        <v>36</v>
      </c>
      <c r="N14" s="16">
        <v>2</v>
      </c>
    </row>
    <row r="15" spans="1:14" ht="12" customHeight="1">
      <c r="A15" s="13"/>
      <c r="B15" s="13"/>
      <c r="C15" s="13"/>
      <c r="D15" s="13"/>
      <c r="E15" s="13"/>
      <c r="F15" s="13"/>
      <c r="G15" s="16"/>
      <c r="H15" s="71" t="s">
        <v>145</v>
      </c>
      <c r="I15" s="13"/>
      <c r="J15" s="13"/>
      <c r="K15" s="13">
        <v>30</v>
      </c>
      <c r="L15" s="13"/>
      <c r="M15" s="13">
        <f t="shared" si="1"/>
        <v>30</v>
      </c>
      <c r="N15" s="16">
        <v>2</v>
      </c>
    </row>
    <row r="16" spans="1:14" ht="12" customHeight="1">
      <c r="A16" s="5"/>
      <c r="B16" s="5"/>
      <c r="C16" s="5"/>
      <c r="D16" s="5"/>
      <c r="E16" s="5"/>
      <c r="F16" s="5"/>
      <c r="G16" s="16"/>
      <c r="H16" s="5"/>
      <c r="I16" s="5"/>
      <c r="J16" s="5"/>
      <c r="K16" s="5"/>
      <c r="L16" s="5"/>
      <c r="M16" s="5"/>
      <c r="N16" s="20"/>
    </row>
    <row r="17" spans="1:14" ht="12" customHeight="1">
      <c r="A17" s="22" t="s">
        <v>27</v>
      </c>
      <c r="B17" s="19">
        <f>SUM(B6:B13)</f>
        <v>286</v>
      </c>
      <c r="C17" s="19"/>
      <c r="D17" s="19">
        <f>SUM(D5:D13)</f>
        <v>104</v>
      </c>
      <c r="E17" s="19">
        <f>SUM(E5:E13)</f>
        <v>0</v>
      </c>
      <c r="F17" s="19">
        <f>SUM(F5:F13)+16</f>
        <v>414</v>
      </c>
      <c r="G17" s="35">
        <f>SUM(G5:G13)</f>
        <v>30</v>
      </c>
      <c r="H17" s="22" t="s">
        <v>27</v>
      </c>
      <c r="I17" s="19">
        <f>SUM(I6:I13)</f>
        <v>374</v>
      </c>
      <c r="J17" s="19"/>
      <c r="K17" s="19">
        <f>SUM(K5:K13)</f>
        <v>164</v>
      </c>
      <c r="L17" s="19">
        <f>SUM(L5:L13)</f>
        <v>30</v>
      </c>
      <c r="M17" s="19">
        <f>SUM(M5:M13)</f>
        <v>608</v>
      </c>
      <c r="N17" s="34">
        <f>SUM(N5:N15)</f>
        <v>40.5</v>
      </c>
    </row>
    <row r="18" spans="1:14" ht="12" customHeight="1">
      <c r="A18" s="23" t="s">
        <v>28</v>
      </c>
      <c r="B18" s="105">
        <f>SUM(B17:D17)</f>
        <v>390</v>
      </c>
      <c r="C18" s="105"/>
      <c r="D18" s="105"/>
      <c r="E18" s="24">
        <f>SUM(E5:E13)</f>
        <v>0</v>
      </c>
      <c r="F18" s="24">
        <f>SUM(F5:F13)+16</f>
        <v>414</v>
      </c>
      <c r="G18" s="35">
        <f>SUM(G5:G13)</f>
        <v>30</v>
      </c>
      <c r="H18" s="23" t="s">
        <v>28</v>
      </c>
      <c r="I18" s="105">
        <f>SUM(I17:K17)</f>
        <v>538</v>
      </c>
      <c r="J18" s="105"/>
      <c r="K18" s="105"/>
      <c r="L18" s="24">
        <f>SUM(L5:L13)</f>
        <v>30</v>
      </c>
      <c r="M18" s="24">
        <f>SUM(M5:M13)</f>
        <v>608</v>
      </c>
      <c r="N18" s="35">
        <f>SUM(N5:N15)</f>
        <v>40.5</v>
      </c>
    </row>
    <row r="19" spans="1:14" ht="14.25" customHeight="1">
      <c r="A19" s="44" t="s">
        <v>112</v>
      </c>
      <c r="B19" s="112">
        <v>2</v>
      </c>
      <c r="C19" s="112"/>
      <c r="D19" s="112"/>
      <c r="E19" s="113"/>
      <c r="F19" s="45">
        <f>F18+18*2</f>
        <v>450</v>
      </c>
      <c r="G19" s="46">
        <v>33.5</v>
      </c>
      <c r="H19" s="44" t="s">
        <v>146</v>
      </c>
      <c r="I19" s="112"/>
      <c r="J19" s="112"/>
      <c r="K19" s="112"/>
      <c r="L19" s="113"/>
      <c r="M19" s="45">
        <v>592</v>
      </c>
      <c r="N19" s="46">
        <v>40.5</v>
      </c>
    </row>
    <row r="20" spans="1:14" ht="13.5" customHeight="1">
      <c r="A20" s="111" t="s">
        <v>2</v>
      </c>
      <c r="B20" s="111"/>
      <c r="C20" s="111"/>
      <c r="D20" s="111"/>
      <c r="E20" s="111"/>
      <c r="F20" s="111"/>
      <c r="G20" s="111"/>
      <c r="H20" s="111" t="s">
        <v>3</v>
      </c>
      <c r="I20" s="111"/>
      <c r="J20" s="111"/>
      <c r="K20" s="111"/>
      <c r="L20" s="111"/>
      <c r="M20" s="111"/>
      <c r="N20" s="111"/>
    </row>
    <row r="21" spans="1:14" s="47" customFormat="1" ht="12" customHeight="1">
      <c r="A21" s="94" t="s">
        <v>18</v>
      </c>
      <c r="B21" s="94" t="s">
        <v>22</v>
      </c>
      <c r="C21" s="94"/>
      <c r="D21" s="94"/>
      <c r="E21" s="94" t="s">
        <v>20</v>
      </c>
      <c r="F21" s="94" t="s">
        <v>21</v>
      </c>
      <c r="G21" s="97" t="s">
        <v>5</v>
      </c>
      <c r="H21" s="94" t="s">
        <v>18</v>
      </c>
      <c r="I21" s="94" t="s">
        <v>19</v>
      </c>
      <c r="J21" s="94"/>
      <c r="K21" s="94"/>
      <c r="L21" s="94" t="s">
        <v>20</v>
      </c>
      <c r="M21" s="94" t="s">
        <v>21</v>
      </c>
      <c r="N21" s="97" t="s">
        <v>5</v>
      </c>
    </row>
    <row r="22" spans="1:14" s="47" customFormat="1" ht="28.5" customHeight="1">
      <c r="A22" s="103"/>
      <c r="B22" s="3" t="s">
        <v>24</v>
      </c>
      <c r="C22" s="3" t="s">
        <v>25</v>
      </c>
      <c r="D22" s="3" t="s">
        <v>26</v>
      </c>
      <c r="E22" s="103"/>
      <c r="F22" s="103"/>
      <c r="G22" s="106"/>
      <c r="H22" s="103"/>
      <c r="I22" s="3" t="s">
        <v>24</v>
      </c>
      <c r="J22" s="3" t="s">
        <v>25</v>
      </c>
      <c r="K22" s="3" t="s">
        <v>26</v>
      </c>
      <c r="L22" s="103"/>
      <c r="M22" s="103"/>
      <c r="N22" s="106"/>
    </row>
    <row r="23" spans="1:14" ht="12" customHeight="1">
      <c r="A23" s="84" t="s">
        <v>211</v>
      </c>
      <c r="B23" s="7">
        <v>32</v>
      </c>
      <c r="C23" s="7"/>
      <c r="D23" s="7"/>
      <c r="E23" s="7">
        <v>4</v>
      </c>
      <c r="F23" s="8">
        <f aca="true" t="shared" si="2" ref="F23:F30">SUM(B23:E23)</f>
        <v>36</v>
      </c>
      <c r="G23" s="9">
        <v>2</v>
      </c>
      <c r="H23" s="6" t="s">
        <v>210</v>
      </c>
      <c r="I23" s="7">
        <v>24</v>
      </c>
      <c r="J23" s="7"/>
      <c r="K23" s="7"/>
      <c r="L23" s="7">
        <v>10</v>
      </c>
      <c r="M23" s="8">
        <f aca="true" t="shared" si="3" ref="M23:M28">SUM(I23:L23)</f>
        <v>34</v>
      </c>
      <c r="N23" s="9">
        <v>2</v>
      </c>
    </row>
    <row r="24" spans="1:14" ht="11.25" customHeight="1">
      <c r="A24" s="12" t="s">
        <v>8</v>
      </c>
      <c r="B24" s="14">
        <v>24</v>
      </c>
      <c r="C24" s="14"/>
      <c r="D24" s="14"/>
      <c r="E24" s="14">
        <v>12</v>
      </c>
      <c r="F24" s="15">
        <f t="shared" si="2"/>
        <v>36</v>
      </c>
      <c r="G24" s="16">
        <v>2</v>
      </c>
      <c r="H24" s="12" t="s">
        <v>84</v>
      </c>
      <c r="I24" s="14">
        <v>32</v>
      </c>
      <c r="J24" s="14"/>
      <c r="K24" s="14"/>
      <c r="L24" s="14">
        <v>4</v>
      </c>
      <c r="M24" s="15">
        <f t="shared" si="3"/>
        <v>36</v>
      </c>
      <c r="N24" s="16">
        <v>2</v>
      </c>
    </row>
    <row r="25" spans="1:14" ht="12" customHeight="1">
      <c r="A25" s="12" t="s">
        <v>11</v>
      </c>
      <c r="B25" s="38">
        <v>108</v>
      </c>
      <c r="C25" s="14"/>
      <c r="D25" s="14"/>
      <c r="E25" s="14"/>
      <c r="F25" s="15">
        <f t="shared" si="2"/>
        <v>108</v>
      </c>
      <c r="G25" s="16">
        <v>6</v>
      </c>
      <c r="H25" s="12" t="s">
        <v>12</v>
      </c>
      <c r="I25" s="38">
        <v>108</v>
      </c>
      <c r="J25" s="14"/>
      <c r="K25" s="14"/>
      <c r="L25" s="14"/>
      <c r="M25" s="15">
        <f t="shared" si="3"/>
        <v>108</v>
      </c>
      <c r="N25" s="16">
        <v>6</v>
      </c>
    </row>
    <row r="26" spans="1:14" ht="12" customHeight="1">
      <c r="A26" s="12" t="s">
        <v>77</v>
      </c>
      <c r="B26" s="13"/>
      <c r="C26" s="14">
        <v>40</v>
      </c>
      <c r="D26" s="14">
        <v>64</v>
      </c>
      <c r="E26" s="14">
        <v>4</v>
      </c>
      <c r="F26" s="15">
        <f t="shared" si="2"/>
        <v>108</v>
      </c>
      <c r="G26" s="16">
        <v>6</v>
      </c>
      <c r="H26" s="12" t="s">
        <v>190</v>
      </c>
      <c r="I26" s="13">
        <v>78</v>
      </c>
      <c r="J26" s="14">
        <v>14</v>
      </c>
      <c r="K26" s="14"/>
      <c r="L26" s="14">
        <v>4</v>
      </c>
      <c r="M26" s="15">
        <f t="shared" si="3"/>
        <v>96</v>
      </c>
      <c r="N26" s="16">
        <v>5</v>
      </c>
    </row>
    <row r="27" spans="1:14" ht="12" customHeight="1">
      <c r="A27" s="12" t="s">
        <v>78</v>
      </c>
      <c r="B27" s="14">
        <v>34</v>
      </c>
      <c r="C27" s="14">
        <v>4</v>
      </c>
      <c r="D27" s="14">
        <v>32</v>
      </c>
      <c r="E27" s="14">
        <v>2</v>
      </c>
      <c r="F27" s="15">
        <f t="shared" si="2"/>
        <v>72</v>
      </c>
      <c r="G27" s="16">
        <v>4</v>
      </c>
      <c r="H27" s="12" t="s">
        <v>191</v>
      </c>
      <c r="I27" s="14">
        <v>90</v>
      </c>
      <c r="J27" s="14">
        <v>14</v>
      </c>
      <c r="K27" s="14">
        <v>54</v>
      </c>
      <c r="L27" s="14">
        <v>4</v>
      </c>
      <c r="M27" s="15">
        <f t="shared" si="3"/>
        <v>162</v>
      </c>
      <c r="N27" s="16">
        <v>9</v>
      </c>
    </row>
    <row r="28" spans="1:14" ht="12" customHeight="1">
      <c r="A28" s="12" t="s">
        <v>80</v>
      </c>
      <c r="B28" s="14">
        <v>32</v>
      </c>
      <c r="C28" s="14">
        <v>2</v>
      </c>
      <c r="D28" s="14">
        <v>54</v>
      </c>
      <c r="E28" s="14">
        <v>2</v>
      </c>
      <c r="F28" s="15">
        <f t="shared" si="2"/>
        <v>90</v>
      </c>
      <c r="G28" s="16">
        <v>5</v>
      </c>
      <c r="H28" s="12" t="s">
        <v>192</v>
      </c>
      <c r="I28" s="14"/>
      <c r="J28" s="14"/>
      <c r="K28" s="14">
        <v>28</v>
      </c>
      <c r="L28" s="14"/>
      <c r="M28" s="15">
        <f t="shared" si="3"/>
        <v>28</v>
      </c>
      <c r="N28" s="16">
        <v>1.5</v>
      </c>
    </row>
    <row r="29" spans="1:14" ht="12" customHeight="1">
      <c r="A29" s="12" t="s">
        <v>81</v>
      </c>
      <c r="B29" s="14">
        <v>24</v>
      </c>
      <c r="C29" s="14"/>
      <c r="D29" s="14"/>
      <c r="E29" s="14">
        <v>3</v>
      </c>
      <c r="F29" s="15">
        <f t="shared" si="2"/>
        <v>27</v>
      </c>
      <c r="G29" s="16">
        <v>1.5</v>
      </c>
      <c r="H29" s="12" t="s">
        <v>193</v>
      </c>
      <c r="I29" s="14">
        <v>39</v>
      </c>
      <c r="J29" s="14"/>
      <c r="K29" s="14">
        <v>15</v>
      </c>
      <c r="L29" s="14"/>
      <c r="M29" s="15">
        <v>54</v>
      </c>
      <c r="N29" s="16">
        <v>3</v>
      </c>
    </row>
    <row r="30" spans="1:14" ht="12" customHeight="1">
      <c r="A30" s="81" t="s">
        <v>180</v>
      </c>
      <c r="B30" s="13">
        <v>16</v>
      </c>
      <c r="C30" s="13"/>
      <c r="D30" s="13">
        <v>16</v>
      </c>
      <c r="E30" s="13"/>
      <c r="F30" s="15">
        <f t="shared" si="2"/>
        <v>32</v>
      </c>
      <c r="G30" s="16">
        <v>2</v>
      </c>
      <c r="H30" s="81" t="s">
        <v>194</v>
      </c>
      <c r="I30" s="13"/>
      <c r="J30" s="13"/>
      <c r="K30" s="13"/>
      <c r="L30" s="13"/>
      <c r="M30" s="15">
        <v>45</v>
      </c>
      <c r="N30" s="16">
        <v>2.5</v>
      </c>
    </row>
    <row r="31" spans="1:14" ht="12" customHeight="1">
      <c r="A31" s="81"/>
      <c r="B31" s="13"/>
      <c r="C31" s="13"/>
      <c r="D31" s="13"/>
      <c r="E31" s="13"/>
      <c r="F31" s="15"/>
      <c r="G31" s="16"/>
      <c r="H31" s="81"/>
      <c r="I31" s="13"/>
      <c r="J31" s="13"/>
      <c r="K31" s="13"/>
      <c r="L31" s="13"/>
      <c r="M31" s="15"/>
      <c r="N31" s="16"/>
    </row>
    <row r="32" spans="1:14" ht="12" customHeight="1">
      <c r="A32" s="81"/>
      <c r="B32" s="13"/>
      <c r="C32" s="13"/>
      <c r="D32" s="13"/>
      <c r="E32" s="13"/>
      <c r="F32" s="15"/>
      <c r="G32" s="16"/>
      <c r="H32" s="81"/>
      <c r="I32" s="13"/>
      <c r="J32" s="13"/>
      <c r="K32" s="13"/>
      <c r="L32" s="13"/>
      <c r="M32" s="15"/>
      <c r="N32" s="16"/>
    </row>
    <row r="33" spans="1:14" ht="12" customHeight="1">
      <c r="A33" s="81"/>
      <c r="B33" s="13"/>
      <c r="C33" s="13"/>
      <c r="D33" s="13"/>
      <c r="E33" s="13"/>
      <c r="F33" s="15"/>
      <c r="G33" s="16"/>
      <c r="H33" s="81"/>
      <c r="I33" s="13"/>
      <c r="J33" s="13"/>
      <c r="K33" s="13"/>
      <c r="L33" s="13"/>
      <c r="M33" s="15"/>
      <c r="N33" s="16"/>
    </row>
    <row r="34" spans="1:14" ht="12" customHeight="1">
      <c r="A34" s="81"/>
      <c r="B34" s="13"/>
      <c r="C34" s="13"/>
      <c r="D34" s="13"/>
      <c r="E34" s="13"/>
      <c r="F34" s="15"/>
      <c r="G34" s="16"/>
      <c r="H34" s="81"/>
      <c r="I34" s="13"/>
      <c r="J34" s="13"/>
      <c r="K34" s="13"/>
      <c r="L34" s="13"/>
      <c r="M34" s="15"/>
      <c r="N34" s="16"/>
    </row>
    <row r="35" spans="1:14" ht="12" customHeight="1">
      <c r="A35" s="23" t="s">
        <v>27</v>
      </c>
      <c r="B35" s="82">
        <f aca="true" t="shared" si="4" ref="B35:G35">SUM(B23:B30)</f>
        <v>270</v>
      </c>
      <c r="C35" s="24">
        <f t="shared" si="4"/>
        <v>46</v>
      </c>
      <c r="D35" s="82">
        <f t="shared" si="4"/>
        <v>166</v>
      </c>
      <c r="E35" s="24">
        <f t="shared" si="4"/>
        <v>27</v>
      </c>
      <c r="F35" s="32">
        <f t="shared" si="4"/>
        <v>509</v>
      </c>
      <c r="G35" s="35">
        <f t="shared" si="4"/>
        <v>28.5</v>
      </c>
      <c r="H35" s="23" t="s">
        <v>27</v>
      </c>
      <c r="I35" s="82">
        <f aca="true" t="shared" si="5" ref="I35:N35">SUM(I23:I30)</f>
        <v>371</v>
      </c>
      <c r="J35" s="24">
        <f t="shared" si="5"/>
        <v>28</v>
      </c>
      <c r="K35" s="82">
        <f t="shared" si="5"/>
        <v>97</v>
      </c>
      <c r="L35" s="24">
        <f t="shared" si="5"/>
        <v>22</v>
      </c>
      <c r="M35" s="32">
        <f t="shared" si="5"/>
        <v>563</v>
      </c>
      <c r="N35" s="35">
        <f t="shared" si="5"/>
        <v>31</v>
      </c>
    </row>
    <row r="36" spans="1:14" ht="12" customHeight="1">
      <c r="A36" s="23" t="s">
        <v>28</v>
      </c>
      <c r="B36" s="105">
        <f>SUM(B35:D35)</f>
        <v>482</v>
      </c>
      <c r="C36" s="105"/>
      <c r="D36" s="105"/>
      <c r="E36" s="24">
        <f>SUM(E23:E30)</f>
        <v>27</v>
      </c>
      <c r="F36" s="24">
        <f>SUM(F23:F30)</f>
        <v>509</v>
      </c>
      <c r="G36" s="35">
        <f>SUM(G23:G30)</f>
        <v>28.5</v>
      </c>
      <c r="H36" s="23" t="s">
        <v>28</v>
      </c>
      <c r="I36" s="105">
        <f>SUM(I35:K35)</f>
        <v>496</v>
      </c>
      <c r="J36" s="105"/>
      <c r="K36" s="105"/>
      <c r="L36" s="24">
        <f>SUM(L23:L30)</f>
        <v>22</v>
      </c>
      <c r="M36" s="24">
        <f>SUM(M23:M30)</f>
        <v>563</v>
      </c>
      <c r="N36" s="35">
        <f>SUM(N23:N30)</f>
        <v>31</v>
      </c>
    </row>
    <row r="37" spans="1:14" ht="12" customHeight="1">
      <c r="A37" s="105" t="s">
        <v>147</v>
      </c>
      <c r="B37" s="105"/>
      <c r="C37" s="105"/>
      <c r="D37" s="105"/>
      <c r="E37" s="105"/>
      <c r="F37" s="24">
        <f>F36+72+36</f>
        <v>617</v>
      </c>
      <c r="G37" s="35">
        <v>34.5</v>
      </c>
      <c r="H37" s="105" t="s">
        <v>195</v>
      </c>
      <c r="I37" s="105"/>
      <c r="J37" s="105"/>
      <c r="K37" s="105"/>
      <c r="L37" s="105"/>
      <c r="M37" s="24">
        <f>M36+54</f>
        <v>617</v>
      </c>
      <c r="N37" s="35">
        <v>34</v>
      </c>
    </row>
    <row r="38" spans="1:14" s="47" customFormat="1" ht="14.25" customHeight="1">
      <c r="A38" s="111" t="s">
        <v>6</v>
      </c>
      <c r="B38" s="111"/>
      <c r="C38" s="111"/>
      <c r="D38" s="111"/>
      <c r="E38" s="111"/>
      <c r="F38" s="111"/>
      <c r="G38" s="111"/>
      <c r="H38" s="111" t="s">
        <v>29</v>
      </c>
      <c r="I38" s="111"/>
      <c r="J38" s="111"/>
      <c r="K38" s="111"/>
      <c r="L38" s="111"/>
      <c r="M38" s="111"/>
      <c r="N38" s="111"/>
    </row>
    <row r="39" spans="1:14" s="47" customFormat="1" ht="12" customHeight="1">
      <c r="A39" s="94" t="s">
        <v>18</v>
      </c>
      <c r="B39" s="94" t="s">
        <v>22</v>
      </c>
      <c r="C39" s="94"/>
      <c r="D39" s="94"/>
      <c r="E39" s="94" t="s">
        <v>20</v>
      </c>
      <c r="F39" s="94" t="s">
        <v>21</v>
      </c>
      <c r="G39" s="97" t="s">
        <v>5</v>
      </c>
      <c r="H39" s="94" t="s">
        <v>18</v>
      </c>
      <c r="I39" s="94" t="s">
        <v>22</v>
      </c>
      <c r="J39" s="94"/>
      <c r="K39" s="94"/>
      <c r="L39" s="94" t="s">
        <v>20</v>
      </c>
      <c r="M39" s="94" t="s">
        <v>21</v>
      </c>
      <c r="N39" s="97" t="s">
        <v>5</v>
      </c>
    </row>
    <row r="40" spans="1:14" s="47" customFormat="1" ht="28.5" customHeight="1">
      <c r="A40" s="103"/>
      <c r="B40" s="3" t="s">
        <v>24</v>
      </c>
      <c r="C40" s="3" t="s">
        <v>25</v>
      </c>
      <c r="D40" s="3" t="s">
        <v>26</v>
      </c>
      <c r="E40" s="103"/>
      <c r="F40" s="103"/>
      <c r="G40" s="97"/>
      <c r="H40" s="103"/>
      <c r="I40" s="3" t="s">
        <v>24</v>
      </c>
      <c r="J40" s="3" t="s">
        <v>25</v>
      </c>
      <c r="K40" s="3" t="s">
        <v>83</v>
      </c>
      <c r="L40" s="103"/>
      <c r="M40" s="103"/>
      <c r="N40" s="106"/>
    </row>
    <row r="41" spans="1:14" ht="12" customHeight="1">
      <c r="A41" s="6" t="s">
        <v>209</v>
      </c>
      <c r="B41" s="7">
        <v>32</v>
      </c>
      <c r="C41" s="7"/>
      <c r="D41" s="7"/>
      <c r="E41" s="7">
        <v>22</v>
      </c>
      <c r="F41" s="8">
        <f>SUM(B41:E41)</f>
        <v>54</v>
      </c>
      <c r="G41" s="9">
        <v>3</v>
      </c>
      <c r="H41" s="6" t="s">
        <v>208</v>
      </c>
      <c r="I41" s="7">
        <v>15</v>
      </c>
      <c r="J41" s="7"/>
      <c r="K41" s="7">
        <v>21</v>
      </c>
      <c r="L41" s="7"/>
      <c r="M41" s="8">
        <f>SUM(I41:L41)</f>
        <v>36</v>
      </c>
      <c r="N41" s="9">
        <v>2</v>
      </c>
    </row>
    <row r="42" spans="1:14" ht="12" customHeight="1">
      <c r="A42" s="12" t="s">
        <v>177</v>
      </c>
      <c r="B42" s="14">
        <v>108</v>
      </c>
      <c r="C42" s="14"/>
      <c r="D42" s="14"/>
      <c r="E42" s="14"/>
      <c r="F42" s="15">
        <f>SUM(B42:E42)</f>
        <v>108</v>
      </c>
      <c r="G42" s="16">
        <v>6</v>
      </c>
      <c r="H42" s="12" t="s">
        <v>201</v>
      </c>
      <c r="I42" s="14">
        <v>90</v>
      </c>
      <c r="J42" s="14"/>
      <c r="K42" s="14"/>
      <c r="L42" s="14"/>
      <c r="M42" s="15">
        <f aca="true" t="shared" si="6" ref="M42:M48">SUM(I42:L42)</f>
        <v>90</v>
      </c>
      <c r="N42" s="16">
        <v>5</v>
      </c>
    </row>
    <row r="43" spans="1:14" ht="12" customHeight="1">
      <c r="A43" s="12" t="s">
        <v>85</v>
      </c>
      <c r="B43" s="38">
        <v>63</v>
      </c>
      <c r="C43" s="14"/>
      <c r="D43" s="14">
        <v>63</v>
      </c>
      <c r="E43" s="14"/>
      <c r="F43" s="15">
        <f>SUM(B43:E43)</f>
        <v>126</v>
      </c>
      <c r="G43" s="16">
        <v>7</v>
      </c>
      <c r="H43" s="12" t="s">
        <v>202</v>
      </c>
      <c r="I43" s="38"/>
      <c r="J43" s="14">
        <v>30</v>
      </c>
      <c r="K43" s="14">
        <v>60</v>
      </c>
      <c r="L43" s="14"/>
      <c r="M43" s="15">
        <f t="shared" si="6"/>
        <v>90</v>
      </c>
      <c r="N43" s="16">
        <v>5</v>
      </c>
    </row>
    <row r="44" spans="1:14" ht="12" customHeight="1">
      <c r="A44" s="12" t="s">
        <v>196</v>
      </c>
      <c r="B44" s="13">
        <v>30</v>
      </c>
      <c r="C44" s="14">
        <v>18</v>
      </c>
      <c r="D44" s="14">
        <v>50</v>
      </c>
      <c r="E44" s="14">
        <v>2</v>
      </c>
      <c r="F44" s="15">
        <f>SUM(B44:E44)</f>
        <v>100</v>
      </c>
      <c r="G44" s="16">
        <v>5.5</v>
      </c>
      <c r="H44" s="12" t="s">
        <v>203</v>
      </c>
      <c r="I44" s="13">
        <v>42</v>
      </c>
      <c r="J44" s="14">
        <v>8</v>
      </c>
      <c r="K44" s="14"/>
      <c r="L44" s="14">
        <v>2</v>
      </c>
      <c r="M44" s="15">
        <f t="shared" si="6"/>
        <v>52</v>
      </c>
      <c r="N44" s="16">
        <v>3</v>
      </c>
    </row>
    <row r="45" spans="1:14" ht="12" customHeight="1">
      <c r="A45" s="12" t="s">
        <v>197</v>
      </c>
      <c r="B45" s="14">
        <v>27</v>
      </c>
      <c r="C45" s="14"/>
      <c r="D45" s="14">
        <v>9</v>
      </c>
      <c r="E45" s="14"/>
      <c r="F45" s="15">
        <f>SUM(B45:E45)</f>
        <v>36</v>
      </c>
      <c r="G45" s="16">
        <v>2</v>
      </c>
      <c r="H45" s="12" t="s">
        <v>204</v>
      </c>
      <c r="I45" s="14">
        <v>54</v>
      </c>
      <c r="J45" s="14">
        <v>28</v>
      </c>
      <c r="K45" s="14"/>
      <c r="L45" s="14">
        <v>2</v>
      </c>
      <c r="M45" s="15">
        <f t="shared" si="6"/>
        <v>84</v>
      </c>
      <c r="N45" s="16">
        <v>4.5</v>
      </c>
    </row>
    <row r="46" spans="1:14" ht="12" customHeight="1">
      <c r="A46" s="12" t="s">
        <v>198</v>
      </c>
      <c r="B46" s="14">
        <v>30</v>
      </c>
      <c r="C46" s="14"/>
      <c r="D46" s="14">
        <v>24</v>
      </c>
      <c r="E46" s="14"/>
      <c r="F46" s="15">
        <v>54</v>
      </c>
      <c r="G46" s="16">
        <v>3</v>
      </c>
      <c r="H46" s="12" t="s">
        <v>205</v>
      </c>
      <c r="I46" s="14"/>
      <c r="J46" s="14"/>
      <c r="K46" s="14">
        <v>64</v>
      </c>
      <c r="L46" s="14"/>
      <c r="M46" s="15">
        <f t="shared" si="6"/>
        <v>64</v>
      </c>
      <c r="N46" s="16">
        <v>3.5</v>
      </c>
    </row>
    <row r="47" spans="1:14" ht="12" customHeight="1">
      <c r="A47" s="12" t="s">
        <v>199</v>
      </c>
      <c r="B47" s="14">
        <v>36</v>
      </c>
      <c r="C47" s="14"/>
      <c r="D47" s="14">
        <v>36</v>
      </c>
      <c r="E47" s="14"/>
      <c r="F47" s="15">
        <v>72</v>
      </c>
      <c r="G47" s="16">
        <v>4</v>
      </c>
      <c r="H47" s="12" t="s">
        <v>206</v>
      </c>
      <c r="I47" s="14">
        <v>24</v>
      </c>
      <c r="J47" s="14"/>
      <c r="K47" s="14"/>
      <c r="L47" s="14">
        <v>3</v>
      </c>
      <c r="M47" s="15">
        <f t="shared" si="6"/>
        <v>27</v>
      </c>
      <c r="N47" s="16">
        <v>1.5</v>
      </c>
    </row>
    <row r="48" spans="1:14" ht="12" customHeight="1">
      <c r="A48" s="81"/>
      <c r="B48" s="13"/>
      <c r="C48" s="13"/>
      <c r="D48" s="13"/>
      <c r="E48" s="13"/>
      <c r="F48" s="15"/>
      <c r="G48" s="16"/>
      <c r="H48" s="81" t="s">
        <v>176</v>
      </c>
      <c r="I48" s="13">
        <v>20</v>
      </c>
      <c r="J48" s="13"/>
      <c r="K48" s="13">
        <v>7</v>
      </c>
      <c r="L48" s="13"/>
      <c r="M48" s="15">
        <f t="shared" si="6"/>
        <v>27</v>
      </c>
      <c r="N48" s="16">
        <v>1.5</v>
      </c>
    </row>
    <row r="49" spans="1:14" ht="12" customHeight="1">
      <c r="A49" s="81"/>
      <c r="B49" s="13"/>
      <c r="C49" s="13"/>
      <c r="D49" s="13"/>
      <c r="E49" s="13"/>
      <c r="F49" s="15"/>
      <c r="G49" s="16"/>
      <c r="H49" s="81"/>
      <c r="I49" s="13"/>
      <c r="J49" s="13"/>
      <c r="K49" s="13"/>
      <c r="L49" s="13"/>
      <c r="M49" s="15"/>
      <c r="N49" s="16"/>
    </row>
    <row r="50" spans="1:14" ht="12" customHeight="1">
      <c r="A50" s="81"/>
      <c r="B50" s="13"/>
      <c r="C50" s="13"/>
      <c r="D50" s="13"/>
      <c r="E50" s="13"/>
      <c r="F50" s="15"/>
      <c r="G50" s="16"/>
      <c r="H50" s="81"/>
      <c r="I50" s="13"/>
      <c r="J50" s="13"/>
      <c r="K50" s="13"/>
      <c r="L50" s="13"/>
      <c r="M50" s="15"/>
      <c r="N50" s="16"/>
    </row>
    <row r="51" spans="1:14" ht="12" customHeight="1">
      <c r="A51" s="81"/>
      <c r="B51" s="13"/>
      <c r="C51" s="13"/>
      <c r="D51" s="13"/>
      <c r="E51" s="13"/>
      <c r="F51" s="15"/>
      <c r="G51" s="16"/>
      <c r="H51" s="81"/>
      <c r="I51" s="13"/>
      <c r="J51" s="13"/>
      <c r="K51" s="13"/>
      <c r="L51" s="13"/>
      <c r="M51" s="15"/>
      <c r="N51" s="16"/>
    </row>
    <row r="52" spans="1:14" ht="12" customHeight="1">
      <c r="A52" s="81"/>
      <c r="B52" s="13"/>
      <c r="C52" s="13"/>
      <c r="D52" s="13"/>
      <c r="E52" s="13"/>
      <c r="F52" s="15"/>
      <c r="G52" s="16"/>
      <c r="H52" s="81"/>
      <c r="I52" s="13"/>
      <c r="J52" s="13"/>
      <c r="K52" s="13"/>
      <c r="L52" s="13"/>
      <c r="M52" s="15"/>
      <c r="N52" s="16"/>
    </row>
    <row r="53" spans="1:14" ht="12" customHeight="1">
      <c r="A53" s="23" t="s">
        <v>27</v>
      </c>
      <c r="B53" s="82">
        <f aca="true" t="shared" si="7" ref="B53:G53">SUM(B41:B48)</f>
        <v>326</v>
      </c>
      <c r="C53" s="24">
        <f t="shared" si="7"/>
        <v>18</v>
      </c>
      <c r="D53" s="82">
        <f t="shared" si="7"/>
        <v>182</v>
      </c>
      <c r="E53" s="24">
        <f t="shared" si="7"/>
        <v>24</v>
      </c>
      <c r="F53" s="32">
        <f t="shared" si="7"/>
        <v>550</v>
      </c>
      <c r="G53" s="35">
        <f t="shared" si="7"/>
        <v>30.5</v>
      </c>
      <c r="H53" s="23" t="s">
        <v>27</v>
      </c>
      <c r="I53" s="82">
        <f>SUM(I41:I48)</f>
        <v>245</v>
      </c>
      <c r="J53" s="24"/>
      <c r="K53" s="82">
        <f>SUM(K41:K48)</f>
        <v>152</v>
      </c>
      <c r="L53" s="24">
        <f>SUM(L41:L48)</f>
        <v>7</v>
      </c>
      <c r="M53" s="32">
        <f>SUM(M41:M48)</f>
        <v>470</v>
      </c>
      <c r="N53" s="35">
        <f>SUM(N41:N48)</f>
        <v>26</v>
      </c>
    </row>
    <row r="54" spans="1:14" ht="12" customHeight="1">
      <c r="A54" s="23" t="s">
        <v>28</v>
      </c>
      <c r="B54" s="105">
        <f>SUM(B53:D53)</f>
        <v>526</v>
      </c>
      <c r="C54" s="105"/>
      <c r="D54" s="105"/>
      <c r="E54" s="24">
        <f>SUM(E41:E48)</f>
        <v>24</v>
      </c>
      <c r="F54" s="24">
        <f>SUM(F41:F48)</f>
        <v>550</v>
      </c>
      <c r="G54" s="35">
        <f>SUM(G41:G48)</f>
        <v>30.5</v>
      </c>
      <c r="H54" s="23" t="s">
        <v>28</v>
      </c>
      <c r="I54" s="105">
        <f>SUM(I53:K53)</f>
        <v>397</v>
      </c>
      <c r="J54" s="105"/>
      <c r="K54" s="105"/>
      <c r="L54" s="24">
        <f>SUM(L53)</f>
        <v>7</v>
      </c>
      <c r="M54" s="24">
        <f>SUM(M53)</f>
        <v>470</v>
      </c>
      <c r="N54" s="35">
        <f>SUM(N53)</f>
        <v>26</v>
      </c>
    </row>
    <row r="55" spans="1:14" ht="13.5" customHeight="1">
      <c r="A55" s="105" t="s">
        <v>200</v>
      </c>
      <c r="B55" s="105"/>
      <c r="C55" s="105"/>
      <c r="D55" s="105"/>
      <c r="E55" s="105"/>
      <c r="F55" s="24">
        <f>F54+72</f>
        <v>622</v>
      </c>
      <c r="G55" s="35">
        <v>33.5</v>
      </c>
      <c r="H55" s="105" t="s">
        <v>207</v>
      </c>
      <c r="I55" s="105"/>
      <c r="J55" s="105"/>
      <c r="K55" s="105"/>
      <c r="L55" s="105"/>
      <c r="M55" s="24">
        <f>M54+5*18</f>
        <v>560</v>
      </c>
      <c r="N55" s="35">
        <v>31.5</v>
      </c>
    </row>
    <row r="56" spans="1:14" ht="12" customHeight="1">
      <c r="A56" s="94" t="s">
        <v>31</v>
      </c>
      <c r="B56" s="94"/>
      <c r="C56" s="94"/>
      <c r="D56" s="94"/>
      <c r="E56" s="94"/>
      <c r="F56" s="94"/>
      <c r="G56" s="94"/>
      <c r="H56" s="94" t="s">
        <v>86</v>
      </c>
      <c r="I56" s="94"/>
      <c r="J56" s="94"/>
      <c r="K56" s="94"/>
      <c r="L56" s="94"/>
      <c r="M56" s="94"/>
      <c r="N56" s="94"/>
    </row>
    <row r="57" spans="1:14" s="47" customFormat="1" ht="12" customHeight="1">
      <c r="A57" s="94" t="s">
        <v>18</v>
      </c>
      <c r="B57" s="94" t="s">
        <v>19</v>
      </c>
      <c r="C57" s="94"/>
      <c r="D57" s="94"/>
      <c r="E57" s="94" t="s">
        <v>20</v>
      </c>
      <c r="F57" s="94" t="s">
        <v>21</v>
      </c>
      <c r="G57" s="97" t="s">
        <v>5</v>
      </c>
      <c r="H57" s="94" t="s">
        <v>18</v>
      </c>
      <c r="I57" s="94" t="s">
        <v>22</v>
      </c>
      <c r="J57" s="94"/>
      <c r="K57" s="94"/>
      <c r="L57" s="94" t="s">
        <v>20</v>
      </c>
      <c r="M57" s="94" t="s">
        <v>21</v>
      </c>
      <c r="N57" s="97" t="s">
        <v>5</v>
      </c>
    </row>
    <row r="58" spans="1:14" s="47" customFormat="1" ht="24" customHeight="1">
      <c r="A58" s="103"/>
      <c r="B58" s="3" t="s">
        <v>24</v>
      </c>
      <c r="C58" s="3" t="s">
        <v>25</v>
      </c>
      <c r="D58" s="3" t="s">
        <v>26</v>
      </c>
      <c r="E58" s="103"/>
      <c r="F58" s="103"/>
      <c r="G58" s="106"/>
      <c r="H58" s="103"/>
      <c r="I58" s="3" t="s">
        <v>24</v>
      </c>
      <c r="J58" s="3" t="s">
        <v>25</v>
      </c>
      <c r="K58" s="3" t="s">
        <v>26</v>
      </c>
      <c r="L58" s="103"/>
      <c r="M58" s="103"/>
      <c r="N58" s="97"/>
    </row>
    <row r="59" spans="1:14" s="47" customFormat="1" ht="12" customHeight="1">
      <c r="A59" s="6" t="s">
        <v>212</v>
      </c>
      <c r="B59" s="7">
        <v>28</v>
      </c>
      <c r="C59" s="7"/>
      <c r="D59" s="7"/>
      <c r="E59" s="7">
        <v>8</v>
      </c>
      <c r="F59" s="8">
        <v>36</v>
      </c>
      <c r="G59" s="9">
        <v>2</v>
      </c>
      <c r="H59" s="6" t="s">
        <v>219</v>
      </c>
      <c r="I59" s="7">
        <v>18</v>
      </c>
      <c r="J59" s="7"/>
      <c r="K59" s="7"/>
      <c r="L59" s="7"/>
      <c r="M59" s="8">
        <f>SUM(I59:L59)</f>
        <v>18</v>
      </c>
      <c r="N59" s="9">
        <v>1</v>
      </c>
    </row>
    <row r="60" spans="1:14" ht="12" customHeight="1">
      <c r="A60" s="12" t="s">
        <v>213</v>
      </c>
      <c r="B60" s="14">
        <v>55</v>
      </c>
      <c r="C60" s="14"/>
      <c r="D60" s="14">
        <v>45</v>
      </c>
      <c r="E60" s="14"/>
      <c r="F60" s="15">
        <v>100</v>
      </c>
      <c r="G60" s="16">
        <v>5.5</v>
      </c>
      <c r="H60" s="12" t="s">
        <v>220</v>
      </c>
      <c r="I60" s="14">
        <v>12</v>
      </c>
      <c r="J60" s="14">
        <v>12</v>
      </c>
      <c r="K60" s="14">
        <v>9</v>
      </c>
      <c r="L60" s="14">
        <v>3</v>
      </c>
      <c r="M60" s="15">
        <f aca="true" t="shared" si="8" ref="M60:M67">SUM(I60:L60)</f>
        <v>36</v>
      </c>
      <c r="N60" s="16">
        <v>2</v>
      </c>
    </row>
    <row r="61" spans="1:14" ht="12" customHeight="1">
      <c r="A61" s="12" t="s">
        <v>214</v>
      </c>
      <c r="B61" s="38">
        <v>66</v>
      </c>
      <c r="C61" s="14"/>
      <c r="D61" s="14">
        <v>6</v>
      </c>
      <c r="E61" s="14"/>
      <c r="F61" s="15">
        <v>72</v>
      </c>
      <c r="G61" s="16">
        <v>4</v>
      </c>
      <c r="H61" s="12" t="s">
        <v>221</v>
      </c>
      <c r="I61" s="38">
        <v>12</v>
      </c>
      <c r="J61" s="14">
        <v>12</v>
      </c>
      <c r="K61" s="14">
        <v>9</v>
      </c>
      <c r="L61" s="14">
        <v>3</v>
      </c>
      <c r="M61" s="15">
        <f t="shared" si="8"/>
        <v>36</v>
      </c>
      <c r="N61" s="16">
        <v>2</v>
      </c>
    </row>
    <row r="62" spans="1:14" ht="12" customHeight="1">
      <c r="A62" s="12" t="s">
        <v>215</v>
      </c>
      <c r="B62" s="13">
        <v>36</v>
      </c>
      <c r="C62" s="14"/>
      <c r="D62" s="14">
        <v>36</v>
      </c>
      <c r="E62" s="14"/>
      <c r="F62" s="15">
        <v>72</v>
      </c>
      <c r="G62" s="16">
        <v>4</v>
      </c>
      <c r="H62" s="12" t="s">
        <v>222</v>
      </c>
      <c r="I62" s="13">
        <v>20</v>
      </c>
      <c r="J62" s="14">
        <v>6</v>
      </c>
      <c r="K62" s="14">
        <v>15</v>
      </c>
      <c r="L62" s="14">
        <v>4</v>
      </c>
      <c r="M62" s="15">
        <f t="shared" si="8"/>
        <v>45</v>
      </c>
      <c r="N62" s="16">
        <v>2.5</v>
      </c>
    </row>
    <row r="63" spans="1:14" ht="12" customHeight="1">
      <c r="A63" s="12" t="s">
        <v>216</v>
      </c>
      <c r="B63" s="14">
        <v>22</v>
      </c>
      <c r="C63" s="14"/>
      <c r="D63" s="14">
        <v>23</v>
      </c>
      <c r="E63" s="14"/>
      <c r="F63" s="15">
        <v>45</v>
      </c>
      <c r="G63" s="16">
        <v>2.5</v>
      </c>
      <c r="H63" s="12" t="s">
        <v>223</v>
      </c>
      <c r="I63" s="14"/>
      <c r="J63" s="14"/>
      <c r="K63" s="14"/>
      <c r="L63" s="14"/>
      <c r="M63" s="15"/>
      <c r="N63" s="16"/>
    </row>
    <row r="64" spans="1:14" ht="12" customHeight="1">
      <c r="A64" s="12" t="s">
        <v>217</v>
      </c>
      <c r="B64" s="14">
        <v>4</v>
      </c>
      <c r="C64" s="14"/>
      <c r="D64" s="14">
        <v>32</v>
      </c>
      <c r="E64" s="14"/>
      <c r="F64" s="15">
        <v>36</v>
      </c>
      <c r="G64" s="16">
        <v>2</v>
      </c>
      <c r="H64" s="12" t="s">
        <v>224</v>
      </c>
      <c r="I64" s="14">
        <v>96</v>
      </c>
      <c r="J64" s="14"/>
      <c r="K64" s="14">
        <v>120</v>
      </c>
      <c r="L64" s="14"/>
      <c r="M64" s="15">
        <f t="shared" si="8"/>
        <v>216</v>
      </c>
      <c r="N64" s="16">
        <v>12</v>
      </c>
    </row>
    <row r="65" spans="1:14" ht="12" customHeight="1">
      <c r="A65" s="12"/>
      <c r="B65" s="14"/>
      <c r="C65" s="14"/>
      <c r="D65" s="14"/>
      <c r="E65" s="14"/>
      <c r="F65" s="15"/>
      <c r="G65" s="16"/>
      <c r="H65" s="12" t="s">
        <v>90</v>
      </c>
      <c r="I65" s="14">
        <v>48</v>
      </c>
      <c r="J65" s="14"/>
      <c r="K65" s="14">
        <v>60</v>
      </c>
      <c r="L65" s="14"/>
      <c r="M65" s="15">
        <f t="shared" si="8"/>
        <v>108</v>
      </c>
      <c r="N65" s="16">
        <v>6</v>
      </c>
    </row>
    <row r="66" spans="1:14" ht="12" customHeight="1">
      <c r="A66" s="81" t="s">
        <v>93</v>
      </c>
      <c r="B66" s="13"/>
      <c r="C66" s="13"/>
      <c r="D66" s="13"/>
      <c r="E66" s="13"/>
      <c r="F66" s="15" t="s">
        <v>94</v>
      </c>
      <c r="G66" s="16">
        <v>6</v>
      </c>
      <c r="H66" s="81" t="s">
        <v>225</v>
      </c>
      <c r="I66" s="13">
        <v>96</v>
      </c>
      <c r="J66" s="13"/>
      <c r="K66" s="13">
        <v>120</v>
      </c>
      <c r="L66" s="13"/>
      <c r="M66" s="15">
        <f t="shared" si="8"/>
        <v>216</v>
      </c>
      <c r="N66" s="16">
        <v>12</v>
      </c>
    </row>
    <row r="67" spans="1:14" ht="12" customHeight="1">
      <c r="A67" s="81"/>
      <c r="B67" s="13"/>
      <c r="C67" s="13"/>
      <c r="D67" s="13"/>
      <c r="E67" s="13"/>
      <c r="F67" s="15"/>
      <c r="G67" s="16"/>
      <c r="H67" s="81" t="s">
        <v>92</v>
      </c>
      <c r="I67" s="13">
        <v>48</v>
      </c>
      <c r="J67" s="13"/>
      <c r="K67" s="13">
        <v>60</v>
      </c>
      <c r="L67" s="13"/>
      <c r="M67" s="15">
        <f t="shared" si="8"/>
        <v>108</v>
      </c>
      <c r="N67" s="16">
        <v>6</v>
      </c>
    </row>
    <row r="68" spans="1:14" ht="12" customHeight="1">
      <c r="A68" s="81"/>
      <c r="B68" s="13"/>
      <c r="C68" s="13"/>
      <c r="D68" s="13"/>
      <c r="E68" s="13"/>
      <c r="F68" s="15"/>
      <c r="G68" s="16"/>
      <c r="H68" s="81"/>
      <c r="I68" s="13"/>
      <c r="J68" s="13"/>
      <c r="K68" s="13"/>
      <c r="L68" s="13"/>
      <c r="M68" s="15"/>
      <c r="N68" s="16"/>
    </row>
    <row r="69" spans="1:14" ht="12" customHeight="1">
      <c r="A69" s="81"/>
      <c r="B69" s="13"/>
      <c r="C69" s="13"/>
      <c r="D69" s="13"/>
      <c r="E69" s="13"/>
      <c r="F69" s="15"/>
      <c r="G69" s="16"/>
      <c r="H69" s="81"/>
      <c r="I69" s="13"/>
      <c r="J69" s="13"/>
      <c r="K69" s="13"/>
      <c r="L69" s="13"/>
      <c r="M69" s="15"/>
      <c r="N69" s="16"/>
    </row>
    <row r="70" spans="1:14" ht="12" customHeight="1">
      <c r="A70" s="81"/>
      <c r="B70" s="13"/>
      <c r="C70" s="13"/>
      <c r="D70" s="13"/>
      <c r="E70" s="13"/>
      <c r="F70" s="15"/>
      <c r="G70" s="16"/>
      <c r="H70" s="81"/>
      <c r="I70" s="13"/>
      <c r="J70" s="13"/>
      <c r="K70" s="13"/>
      <c r="L70" s="13"/>
      <c r="M70" s="15"/>
      <c r="N70" s="16"/>
    </row>
    <row r="71" spans="1:14" ht="12" customHeight="1">
      <c r="A71" s="23" t="s">
        <v>27</v>
      </c>
      <c r="B71" s="82">
        <f aca="true" t="shared" si="9" ref="B71:G71">SUM(B59:B67)</f>
        <v>211</v>
      </c>
      <c r="C71" s="24">
        <f t="shared" si="9"/>
        <v>0</v>
      </c>
      <c r="D71" s="82">
        <f t="shared" si="9"/>
        <v>142</v>
      </c>
      <c r="E71" s="24">
        <f t="shared" si="9"/>
        <v>8</v>
      </c>
      <c r="F71" s="32">
        <f t="shared" si="9"/>
        <v>361</v>
      </c>
      <c r="G71" s="35">
        <f t="shared" si="9"/>
        <v>26</v>
      </c>
      <c r="H71" s="23" t="s">
        <v>27</v>
      </c>
      <c r="I71" s="82">
        <f aca="true" t="shared" si="10" ref="I71:N71">SUM(I59:I67)</f>
        <v>350</v>
      </c>
      <c r="J71" s="24">
        <f t="shared" si="10"/>
        <v>30</v>
      </c>
      <c r="K71" s="82">
        <f t="shared" si="10"/>
        <v>393</v>
      </c>
      <c r="L71" s="24">
        <f t="shared" si="10"/>
        <v>10</v>
      </c>
      <c r="M71" s="32">
        <f t="shared" si="10"/>
        <v>783</v>
      </c>
      <c r="N71" s="35">
        <f t="shared" si="10"/>
        <v>43.5</v>
      </c>
    </row>
    <row r="72" spans="1:14" ht="12" customHeight="1">
      <c r="A72" s="23" t="s">
        <v>28</v>
      </c>
      <c r="B72" s="105">
        <f>SUM(B71:D71)</f>
        <v>353</v>
      </c>
      <c r="C72" s="105"/>
      <c r="D72" s="105"/>
      <c r="E72" s="24">
        <f>SUM(E59:E67)</f>
        <v>8</v>
      </c>
      <c r="F72" s="24">
        <f>SUM(F59:F67)</f>
        <v>361</v>
      </c>
      <c r="G72" s="35">
        <f>SUM(G59:G67)</f>
        <v>26</v>
      </c>
      <c r="H72" s="23" t="s">
        <v>28</v>
      </c>
      <c r="I72" s="105">
        <f>SUM(I71:K71)</f>
        <v>773</v>
      </c>
      <c r="J72" s="105"/>
      <c r="K72" s="105"/>
      <c r="L72" s="24">
        <f>SUM(L59:L67)</f>
        <v>10</v>
      </c>
      <c r="M72" s="24">
        <f>SUM(M59:M67)</f>
        <v>783</v>
      </c>
      <c r="N72" s="35">
        <f>SUM(N59:N67)</f>
        <v>43.5</v>
      </c>
    </row>
    <row r="73" spans="1:14" ht="12" customHeight="1">
      <c r="A73" s="105" t="s">
        <v>218</v>
      </c>
      <c r="B73" s="105"/>
      <c r="C73" s="105"/>
      <c r="D73" s="105"/>
      <c r="E73" s="105"/>
      <c r="F73" s="24">
        <f>F72+36</f>
        <v>397</v>
      </c>
      <c r="G73" s="35">
        <v>28</v>
      </c>
      <c r="H73" s="105" t="s">
        <v>226</v>
      </c>
      <c r="I73" s="105"/>
      <c r="J73" s="105"/>
      <c r="K73" s="105"/>
      <c r="L73" s="105"/>
      <c r="M73" s="24">
        <f>M72+6*18</f>
        <v>891</v>
      </c>
      <c r="N73" s="35">
        <v>49.5</v>
      </c>
    </row>
    <row r="74" spans="1:14" ht="12" customHeight="1">
      <c r="A74" s="103" t="s">
        <v>87</v>
      </c>
      <c r="B74" s="103"/>
      <c r="C74" s="103"/>
      <c r="D74" s="103"/>
      <c r="E74" s="94"/>
      <c r="F74" s="94"/>
      <c r="G74" s="94"/>
      <c r="H74" s="94" t="s">
        <v>95</v>
      </c>
      <c r="I74" s="94"/>
      <c r="J74" s="94"/>
      <c r="K74" s="94"/>
      <c r="L74" s="94"/>
      <c r="M74" s="94"/>
      <c r="N74" s="94"/>
    </row>
    <row r="75" spans="1:14" ht="12" customHeight="1">
      <c r="A75" s="103" t="s">
        <v>18</v>
      </c>
      <c r="B75" s="107" t="s">
        <v>22</v>
      </c>
      <c r="C75" s="108"/>
      <c r="D75" s="109"/>
      <c r="E75" s="109" t="s">
        <v>20</v>
      </c>
      <c r="F75" s="94" t="s">
        <v>21</v>
      </c>
      <c r="G75" s="97" t="s">
        <v>5</v>
      </c>
      <c r="H75" s="94" t="s">
        <v>18</v>
      </c>
      <c r="I75" s="94" t="s">
        <v>19</v>
      </c>
      <c r="J75" s="94"/>
      <c r="K75" s="94"/>
      <c r="L75" s="94" t="s">
        <v>20</v>
      </c>
      <c r="M75" s="94" t="s">
        <v>21</v>
      </c>
      <c r="N75" s="97" t="s">
        <v>5</v>
      </c>
    </row>
    <row r="76" spans="1:14" ht="24" customHeight="1">
      <c r="A76" s="104"/>
      <c r="B76" s="53" t="s">
        <v>24</v>
      </c>
      <c r="C76" s="53" t="s">
        <v>25</v>
      </c>
      <c r="D76" s="3" t="s">
        <v>30</v>
      </c>
      <c r="E76" s="110"/>
      <c r="F76" s="103"/>
      <c r="G76" s="106"/>
      <c r="H76" s="103"/>
      <c r="I76" s="3" t="s">
        <v>24</v>
      </c>
      <c r="J76" s="3" t="s">
        <v>25</v>
      </c>
      <c r="K76" s="3" t="s">
        <v>26</v>
      </c>
      <c r="L76" s="103"/>
      <c r="M76" s="103"/>
      <c r="N76" s="106"/>
    </row>
    <row r="77" spans="1:14" ht="12" customHeight="1">
      <c r="A77" s="88" t="s">
        <v>88</v>
      </c>
      <c r="B77" s="6"/>
      <c r="C77" s="10"/>
      <c r="D77" s="72"/>
      <c r="E77" s="72"/>
      <c r="F77" s="75"/>
      <c r="G77" s="76"/>
      <c r="H77" s="10" t="s">
        <v>98</v>
      </c>
      <c r="I77" s="7">
        <v>40</v>
      </c>
      <c r="J77" s="11">
        <v>14</v>
      </c>
      <c r="K77" s="7"/>
      <c r="L77" s="11"/>
      <c r="M77" s="40">
        <v>54</v>
      </c>
      <c r="N77" s="9">
        <v>3</v>
      </c>
    </row>
    <row r="78" spans="1:30" ht="12" customHeight="1">
      <c r="A78" s="91" t="s">
        <v>89</v>
      </c>
      <c r="B78" s="14">
        <v>96</v>
      </c>
      <c r="C78" s="17"/>
      <c r="D78" s="73">
        <v>120</v>
      </c>
      <c r="E78" s="49"/>
      <c r="F78" s="39">
        <v>216</v>
      </c>
      <c r="G78" s="77">
        <v>12</v>
      </c>
      <c r="H78" s="25" t="s">
        <v>100</v>
      </c>
      <c r="I78" s="13">
        <v>42</v>
      </c>
      <c r="J78" s="17">
        <v>12</v>
      </c>
      <c r="K78" s="14"/>
      <c r="L78" s="17"/>
      <c r="M78" s="39">
        <v>54</v>
      </c>
      <c r="N78" s="16">
        <v>3</v>
      </c>
      <c r="W78" s="2"/>
      <c r="X78" s="2"/>
      <c r="Y78" s="2"/>
      <c r="Z78" s="2"/>
      <c r="AA78" s="2"/>
      <c r="AB78" s="2"/>
      <c r="AC78" s="4"/>
      <c r="AD78" s="4"/>
    </row>
    <row r="79" spans="1:30" ht="12" customHeight="1">
      <c r="A79" s="91" t="s">
        <v>90</v>
      </c>
      <c r="B79" s="14">
        <v>48</v>
      </c>
      <c r="C79" s="17"/>
      <c r="D79" s="49">
        <v>60</v>
      </c>
      <c r="E79" s="49"/>
      <c r="F79" s="39">
        <v>108</v>
      </c>
      <c r="G79" s="68">
        <v>6</v>
      </c>
      <c r="H79" s="25" t="s">
        <v>101</v>
      </c>
      <c r="I79" s="14">
        <v>20</v>
      </c>
      <c r="J79" s="17"/>
      <c r="K79" s="14"/>
      <c r="L79" s="17"/>
      <c r="M79" s="39">
        <v>20</v>
      </c>
      <c r="N79" s="16">
        <v>1</v>
      </c>
      <c r="W79" s="2"/>
      <c r="X79" s="2"/>
      <c r="Y79" s="2"/>
      <c r="Z79" s="2"/>
      <c r="AA79" s="2"/>
      <c r="AB79" s="2"/>
      <c r="AC79" s="4"/>
      <c r="AD79" s="4"/>
    </row>
    <row r="80" spans="1:30" ht="12" customHeight="1">
      <c r="A80" s="91" t="s">
        <v>91</v>
      </c>
      <c r="B80" s="14">
        <v>96</v>
      </c>
      <c r="C80" s="17"/>
      <c r="D80" s="74">
        <v>120</v>
      </c>
      <c r="E80" s="49"/>
      <c r="F80" s="39">
        <v>216</v>
      </c>
      <c r="G80" s="77">
        <v>12</v>
      </c>
      <c r="H80" s="25" t="s">
        <v>103</v>
      </c>
      <c r="I80" s="14">
        <v>20</v>
      </c>
      <c r="J80" s="17"/>
      <c r="K80" s="14"/>
      <c r="L80" s="17"/>
      <c r="M80" s="39">
        <v>20</v>
      </c>
      <c r="N80" s="16">
        <v>1</v>
      </c>
      <c r="W80" s="2"/>
      <c r="X80" s="2"/>
      <c r="Y80" s="2"/>
      <c r="Z80" s="2"/>
      <c r="AA80" s="2"/>
      <c r="AB80" s="2"/>
      <c r="AC80" s="4"/>
      <c r="AD80" s="4"/>
    </row>
    <row r="81" spans="1:30" ht="12" customHeight="1">
      <c r="A81" s="91" t="s">
        <v>92</v>
      </c>
      <c r="B81" s="14">
        <v>48</v>
      </c>
      <c r="C81" s="17"/>
      <c r="D81" s="49">
        <v>60</v>
      </c>
      <c r="E81" s="49"/>
      <c r="F81" s="39">
        <v>108</v>
      </c>
      <c r="G81" s="68">
        <v>6</v>
      </c>
      <c r="H81" s="25" t="s">
        <v>104</v>
      </c>
      <c r="I81" s="13">
        <v>20</v>
      </c>
      <c r="J81" s="28"/>
      <c r="K81" s="13"/>
      <c r="L81" s="28"/>
      <c r="M81" s="39">
        <v>20</v>
      </c>
      <c r="N81" s="16">
        <v>1</v>
      </c>
      <c r="W81" s="2"/>
      <c r="X81" s="2"/>
      <c r="Y81" s="2"/>
      <c r="Z81" s="2"/>
      <c r="AA81" s="2"/>
      <c r="AB81" s="2"/>
      <c r="AC81" s="4"/>
      <c r="AD81" s="4"/>
    </row>
    <row r="82" spans="1:30" ht="12" customHeight="1">
      <c r="A82" s="91"/>
      <c r="B82" s="14"/>
      <c r="C82" s="17"/>
      <c r="D82" s="49"/>
      <c r="E82" s="49"/>
      <c r="F82" s="39"/>
      <c r="G82" s="69"/>
      <c r="H82" s="25" t="s">
        <v>105</v>
      </c>
      <c r="I82" s="14">
        <v>30</v>
      </c>
      <c r="J82" s="17"/>
      <c r="K82" s="15" t="s">
        <v>106</v>
      </c>
      <c r="L82" s="17"/>
      <c r="M82" s="39">
        <v>30</v>
      </c>
      <c r="N82" s="16">
        <v>3.5</v>
      </c>
      <c r="W82" s="2"/>
      <c r="X82" s="2"/>
      <c r="Y82" s="2"/>
      <c r="Z82" s="2"/>
      <c r="AA82" s="2"/>
      <c r="AB82" s="2"/>
      <c r="AC82" s="4"/>
      <c r="AD82" s="4"/>
    </row>
    <row r="83" spans="1:30" ht="12" customHeight="1">
      <c r="A83" s="91"/>
      <c r="B83" s="14"/>
      <c r="C83" s="17"/>
      <c r="D83" s="49"/>
      <c r="E83" s="49"/>
      <c r="F83" s="39"/>
      <c r="G83" s="69"/>
      <c r="H83" s="25" t="s">
        <v>15</v>
      </c>
      <c r="I83" s="14">
        <v>30</v>
      </c>
      <c r="J83" s="17"/>
      <c r="K83" s="15" t="s">
        <v>13</v>
      </c>
      <c r="L83" s="17"/>
      <c r="M83" s="39">
        <v>30</v>
      </c>
      <c r="N83" s="16">
        <v>3.5</v>
      </c>
      <c r="W83" s="2"/>
      <c r="X83" s="2"/>
      <c r="Y83" s="2"/>
      <c r="Z83" s="2"/>
      <c r="AA83" s="2"/>
      <c r="AB83" s="2"/>
      <c r="AC83" s="4"/>
      <c r="AD83" s="4"/>
    </row>
    <row r="84" spans="1:30" ht="12" customHeight="1">
      <c r="A84" s="92"/>
      <c r="B84" s="14"/>
      <c r="C84" s="17"/>
      <c r="D84" s="49"/>
      <c r="E84" s="49"/>
      <c r="F84" s="36"/>
      <c r="G84" s="68"/>
      <c r="H84" s="25" t="s">
        <v>16</v>
      </c>
      <c r="I84" s="14">
        <v>30</v>
      </c>
      <c r="J84" s="17"/>
      <c r="K84" s="29" t="s">
        <v>13</v>
      </c>
      <c r="L84" s="17"/>
      <c r="M84" s="39">
        <v>30</v>
      </c>
      <c r="N84" s="16">
        <v>3.5</v>
      </c>
      <c r="W84" s="2"/>
      <c r="X84" s="2"/>
      <c r="Y84" s="2"/>
      <c r="Z84" s="2"/>
      <c r="AA84" s="2"/>
      <c r="AB84" s="2"/>
      <c r="AC84" s="4"/>
      <c r="AD84" s="4"/>
    </row>
    <row r="85" spans="1:30" ht="12" customHeight="1">
      <c r="A85" s="93"/>
      <c r="B85" s="14"/>
      <c r="C85" s="48"/>
      <c r="D85" s="17"/>
      <c r="E85" s="49"/>
      <c r="F85" s="49"/>
      <c r="G85" s="78"/>
      <c r="H85" s="25" t="s">
        <v>17</v>
      </c>
      <c r="I85" s="14">
        <v>45</v>
      </c>
      <c r="J85" s="17"/>
      <c r="K85" s="29" t="s">
        <v>13</v>
      </c>
      <c r="L85" s="17"/>
      <c r="M85" s="39">
        <v>45</v>
      </c>
      <c r="N85" s="16">
        <v>4.5</v>
      </c>
      <c r="W85" s="2"/>
      <c r="X85" s="2"/>
      <c r="Y85" s="2"/>
      <c r="Z85" s="2"/>
      <c r="AA85" s="2"/>
      <c r="AB85" s="2"/>
      <c r="AC85" s="4"/>
      <c r="AD85" s="4"/>
    </row>
    <row r="86" spans="1:30" ht="12" customHeight="1">
      <c r="A86" s="39"/>
      <c r="B86" s="14"/>
      <c r="C86" s="50"/>
      <c r="D86" s="28"/>
      <c r="E86" s="39"/>
      <c r="F86" s="39"/>
      <c r="G86" s="69"/>
      <c r="H86" s="25" t="s">
        <v>182</v>
      </c>
      <c r="I86" s="14">
        <v>30</v>
      </c>
      <c r="J86" s="17"/>
      <c r="K86" s="29" t="s">
        <v>13</v>
      </c>
      <c r="L86" s="17"/>
      <c r="M86" s="39">
        <v>30</v>
      </c>
      <c r="N86" s="16">
        <v>3.5</v>
      </c>
      <c r="W86" s="2"/>
      <c r="X86" s="2"/>
      <c r="Y86" s="2"/>
      <c r="Z86" s="2"/>
      <c r="AA86" s="2"/>
      <c r="AB86" s="2"/>
      <c r="AC86" s="4"/>
      <c r="AD86" s="4"/>
    </row>
    <row r="87" spans="1:30" ht="12" customHeight="1">
      <c r="A87" s="39"/>
      <c r="B87" s="14"/>
      <c r="C87" s="50"/>
      <c r="D87" s="28"/>
      <c r="E87" s="39"/>
      <c r="F87" s="39"/>
      <c r="G87" s="69"/>
      <c r="H87" s="25" t="s">
        <v>14</v>
      </c>
      <c r="I87" s="14"/>
      <c r="J87" s="17"/>
      <c r="K87" s="29" t="s">
        <v>107</v>
      </c>
      <c r="L87" s="17"/>
      <c r="M87" s="41" t="s">
        <v>13</v>
      </c>
      <c r="N87" s="16">
        <v>2</v>
      </c>
      <c r="W87" s="2"/>
      <c r="X87" s="2"/>
      <c r="Y87" s="2"/>
      <c r="Z87" s="2"/>
      <c r="AA87" s="2"/>
      <c r="AB87" s="2"/>
      <c r="AC87" s="4"/>
      <c r="AD87" s="4"/>
    </row>
    <row r="88" spans="1:30" ht="12" customHeight="1">
      <c r="A88" s="42"/>
      <c r="B88" s="19"/>
      <c r="C88" s="50"/>
      <c r="D88" s="30"/>
      <c r="E88" s="42"/>
      <c r="F88" s="42"/>
      <c r="G88" s="70"/>
      <c r="H88" s="79" t="s">
        <v>108</v>
      </c>
      <c r="I88" s="19">
        <v>33</v>
      </c>
      <c r="J88" s="21"/>
      <c r="K88" s="31">
        <v>3</v>
      </c>
      <c r="L88" s="21"/>
      <c r="M88" s="43">
        <v>36</v>
      </c>
      <c r="N88" s="20">
        <v>2</v>
      </c>
      <c r="W88" s="2"/>
      <c r="X88" s="2"/>
      <c r="Y88" s="2"/>
      <c r="Z88" s="2"/>
      <c r="AA88" s="2"/>
      <c r="AB88" s="2"/>
      <c r="AC88" s="4"/>
      <c r="AD88" s="4"/>
    </row>
    <row r="89" spans="1:14" ht="12" customHeight="1">
      <c r="A89" s="22" t="s">
        <v>27</v>
      </c>
      <c r="B89" s="80">
        <f>SUM(B77:B85)</f>
        <v>288</v>
      </c>
      <c r="C89" s="24"/>
      <c r="D89" s="37">
        <f>SUM(D77:D85)</f>
        <v>360</v>
      </c>
      <c r="E89" s="19">
        <f>SUM(E77:E85)</f>
        <v>0</v>
      </c>
      <c r="F89" s="19">
        <f>SUM(F78:F85)</f>
        <v>648</v>
      </c>
      <c r="G89" s="34">
        <f>SUM(G78:G85)</f>
        <v>36</v>
      </c>
      <c r="H89" s="22" t="s">
        <v>27</v>
      </c>
      <c r="I89" s="19">
        <f>SUM(I77:I87)</f>
        <v>307</v>
      </c>
      <c r="J89" s="19">
        <f>SUM(J77:J87)</f>
        <v>26</v>
      </c>
      <c r="K89" s="19">
        <f>SUM(K77:K87)</f>
        <v>0</v>
      </c>
      <c r="L89" s="19">
        <f>SUM(L77:L87)</f>
        <v>0</v>
      </c>
      <c r="M89" s="26">
        <f>SUM(M77:M88)</f>
        <v>369</v>
      </c>
      <c r="N89" s="34">
        <f>SUM(N77:N88)</f>
        <v>31.5</v>
      </c>
    </row>
    <row r="90" spans="1:14" ht="12" customHeight="1">
      <c r="A90" s="23" t="s">
        <v>28</v>
      </c>
      <c r="B90" s="105">
        <f>SUM(B89:D89)</f>
        <v>648</v>
      </c>
      <c r="C90" s="105"/>
      <c r="D90" s="105"/>
      <c r="E90" s="24">
        <f>SUM(E89)</f>
        <v>0</v>
      </c>
      <c r="F90" s="24">
        <f>SUM(F89)</f>
        <v>648</v>
      </c>
      <c r="G90" s="35">
        <f>SUM(G89)</f>
        <v>36</v>
      </c>
      <c r="H90" s="23" t="s">
        <v>28</v>
      </c>
      <c r="I90" s="105">
        <f>SUM(I89:K89)</f>
        <v>333</v>
      </c>
      <c r="J90" s="105"/>
      <c r="K90" s="105"/>
      <c r="L90" s="24">
        <f>SUM(L77:L87)</f>
        <v>0</v>
      </c>
      <c r="M90" s="27">
        <f>SUM(M77:M88)</f>
        <v>369</v>
      </c>
      <c r="N90" s="35">
        <f>SUM(N77:N88)</f>
        <v>31.5</v>
      </c>
    </row>
    <row r="91" spans="1:14" ht="12" customHeight="1">
      <c r="A91" s="85" t="s">
        <v>111</v>
      </c>
      <c r="B91" s="86"/>
      <c r="C91" s="86"/>
      <c r="D91" s="86"/>
      <c r="E91" s="87"/>
      <c r="F91" s="24">
        <v>648</v>
      </c>
      <c r="G91" s="24">
        <v>36</v>
      </c>
      <c r="H91" s="105" t="s">
        <v>110</v>
      </c>
      <c r="I91" s="105"/>
      <c r="J91" s="105"/>
      <c r="K91" s="105"/>
      <c r="L91" s="105"/>
      <c r="M91" s="27">
        <f>M90+36</f>
        <v>405</v>
      </c>
      <c r="N91" s="35">
        <v>33.5</v>
      </c>
    </row>
    <row r="92" spans="1:14" ht="12" customHeight="1">
      <c r="A92" s="94" t="s">
        <v>96</v>
      </c>
      <c r="B92" s="94"/>
      <c r="C92" s="94"/>
      <c r="D92" s="94"/>
      <c r="E92" s="94"/>
      <c r="F92" s="94"/>
      <c r="G92" s="94"/>
      <c r="H92" s="94" t="s">
        <v>97</v>
      </c>
      <c r="I92" s="94"/>
      <c r="J92" s="94"/>
      <c r="K92" s="94"/>
      <c r="L92" s="94"/>
      <c r="M92" s="94"/>
      <c r="N92" s="94"/>
    </row>
    <row r="93" spans="1:14" ht="12" customHeight="1">
      <c r="A93" s="94" t="s">
        <v>18</v>
      </c>
      <c r="B93" s="94" t="s">
        <v>22</v>
      </c>
      <c r="C93" s="94"/>
      <c r="D93" s="94"/>
      <c r="E93" s="94" t="s">
        <v>20</v>
      </c>
      <c r="F93" s="94" t="s">
        <v>21</v>
      </c>
      <c r="G93" s="97" t="s">
        <v>5</v>
      </c>
      <c r="H93" s="94" t="s">
        <v>18</v>
      </c>
      <c r="I93" s="94" t="s">
        <v>22</v>
      </c>
      <c r="J93" s="94"/>
      <c r="K93" s="94"/>
      <c r="L93" s="94" t="s">
        <v>20</v>
      </c>
      <c r="M93" s="94" t="s">
        <v>21</v>
      </c>
      <c r="N93" s="97" t="s">
        <v>5</v>
      </c>
    </row>
    <row r="94" spans="1:14" ht="24" customHeight="1">
      <c r="A94" s="103"/>
      <c r="B94" s="3" t="s">
        <v>24</v>
      </c>
      <c r="C94" s="3" t="s">
        <v>25</v>
      </c>
      <c r="D94" s="3" t="s">
        <v>26</v>
      </c>
      <c r="E94" s="103"/>
      <c r="F94" s="103"/>
      <c r="G94" s="106"/>
      <c r="H94" s="103"/>
      <c r="I94" s="3" t="s">
        <v>24</v>
      </c>
      <c r="J94" s="3" t="s">
        <v>25</v>
      </c>
      <c r="K94" s="3" t="s">
        <v>30</v>
      </c>
      <c r="L94" s="103"/>
      <c r="M94" s="103"/>
      <c r="N94" s="97"/>
    </row>
    <row r="95" spans="1:14" ht="12" customHeight="1">
      <c r="A95" s="6" t="s">
        <v>227</v>
      </c>
      <c r="B95" s="7"/>
      <c r="C95" s="7"/>
      <c r="D95" s="7"/>
      <c r="E95" s="7"/>
      <c r="F95" s="8" t="s">
        <v>99</v>
      </c>
      <c r="G95" s="9">
        <v>16</v>
      </c>
      <c r="H95" s="6" t="s">
        <v>232</v>
      </c>
      <c r="I95" s="7"/>
      <c r="J95" s="7"/>
      <c r="K95" s="7"/>
      <c r="L95" s="7"/>
      <c r="M95" s="8" t="s">
        <v>233</v>
      </c>
      <c r="N95" s="9">
        <v>40</v>
      </c>
    </row>
    <row r="96" spans="1:14" ht="12" customHeight="1">
      <c r="A96" s="12" t="s">
        <v>228</v>
      </c>
      <c r="B96" s="14"/>
      <c r="C96" s="14"/>
      <c r="D96" s="14"/>
      <c r="E96" s="14"/>
      <c r="F96" s="15" t="s">
        <v>99</v>
      </c>
      <c r="G96" s="16">
        <v>16</v>
      </c>
      <c r="H96" s="12" t="s">
        <v>234</v>
      </c>
      <c r="I96" s="14"/>
      <c r="J96" s="14"/>
      <c r="K96" s="14"/>
      <c r="L96" s="14"/>
      <c r="M96" s="15" t="s">
        <v>235</v>
      </c>
      <c r="N96" s="16">
        <v>1</v>
      </c>
    </row>
    <row r="97" spans="1:14" ht="12" customHeight="1">
      <c r="A97" s="12" t="s">
        <v>229</v>
      </c>
      <c r="B97" s="38"/>
      <c r="C97" s="14"/>
      <c r="D97" s="14"/>
      <c r="E97" s="14"/>
      <c r="F97" s="15" t="s">
        <v>102</v>
      </c>
      <c r="G97" s="16">
        <v>8</v>
      </c>
      <c r="H97" s="12" t="s">
        <v>236</v>
      </c>
      <c r="I97" s="38"/>
      <c r="J97" s="14"/>
      <c r="K97" s="14"/>
      <c r="L97" s="14"/>
      <c r="M97" s="15" t="s">
        <v>235</v>
      </c>
      <c r="N97" s="16">
        <v>1</v>
      </c>
    </row>
    <row r="98" spans="1:14" ht="12" customHeight="1">
      <c r="A98" s="12" t="s">
        <v>230</v>
      </c>
      <c r="B98" s="13"/>
      <c r="C98" s="14"/>
      <c r="D98" s="14"/>
      <c r="E98" s="14"/>
      <c r="F98" s="15" t="s">
        <v>102</v>
      </c>
      <c r="G98" s="16">
        <v>8</v>
      </c>
      <c r="H98" s="12" t="s">
        <v>237</v>
      </c>
      <c r="I98" s="13"/>
      <c r="J98" s="14"/>
      <c r="K98" s="14"/>
      <c r="L98" s="14"/>
      <c r="M98" s="15" t="s">
        <v>235</v>
      </c>
      <c r="N98" s="16">
        <v>1</v>
      </c>
    </row>
    <row r="99" spans="1:14" ht="12" customHeight="1">
      <c r="A99" s="12"/>
      <c r="B99" s="14"/>
      <c r="C99" s="14"/>
      <c r="D99" s="14"/>
      <c r="E99" s="14"/>
      <c r="F99" s="15"/>
      <c r="G99" s="16"/>
      <c r="H99" s="12"/>
      <c r="I99" s="14"/>
      <c r="J99" s="14"/>
      <c r="K99" s="14"/>
      <c r="L99" s="14"/>
      <c r="M99" s="15"/>
      <c r="N99" s="16"/>
    </row>
    <row r="100" spans="1:14" ht="12" customHeight="1">
      <c r="A100" s="12"/>
      <c r="B100" s="14"/>
      <c r="C100" s="14"/>
      <c r="D100" s="14"/>
      <c r="E100" s="14"/>
      <c r="F100" s="15"/>
      <c r="G100" s="16"/>
      <c r="H100" s="12"/>
      <c r="I100" s="14"/>
      <c r="J100" s="14"/>
      <c r="K100" s="14"/>
      <c r="L100" s="14"/>
      <c r="M100" s="15"/>
      <c r="N100" s="16"/>
    </row>
    <row r="101" spans="1:14" ht="12" customHeight="1">
      <c r="A101" s="12"/>
      <c r="B101" s="14"/>
      <c r="C101" s="14"/>
      <c r="D101" s="14"/>
      <c r="E101" s="14"/>
      <c r="F101" s="15"/>
      <c r="G101" s="16"/>
      <c r="H101" s="12"/>
      <c r="I101" s="14"/>
      <c r="J101" s="14"/>
      <c r="K101" s="14"/>
      <c r="L101" s="14"/>
      <c r="M101" s="15"/>
      <c r="N101" s="16"/>
    </row>
    <row r="102" spans="1:14" ht="12" customHeight="1">
      <c r="A102" s="81"/>
      <c r="B102" s="13"/>
      <c r="C102" s="13"/>
      <c r="D102" s="13"/>
      <c r="E102" s="13"/>
      <c r="F102" s="15"/>
      <c r="G102" s="16"/>
      <c r="H102" s="81"/>
      <c r="I102" s="13"/>
      <c r="J102" s="13"/>
      <c r="K102" s="13"/>
      <c r="L102" s="13"/>
      <c r="M102" s="15"/>
      <c r="N102" s="16"/>
    </row>
    <row r="103" spans="1:14" ht="12" customHeight="1">
      <c r="A103" s="81"/>
      <c r="B103" s="13"/>
      <c r="C103" s="13"/>
      <c r="D103" s="13"/>
      <c r="E103" s="13"/>
      <c r="F103" s="15"/>
      <c r="G103" s="16"/>
      <c r="H103" s="81"/>
      <c r="I103" s="13"/>
      <c r="J103" s="13"/>
      <c r="K103" s="13"/>
      <c r="L103" s="13"/>
      <c r="M103" s="15"/>
      <c r="N103" s="16"/>
    </row>
    <row r="104" spans="1:14" ht="12" customHeight="1">
      <c r="A104" s="81"/>
      <c r="B104" s="13"/>
      <c r="C104" s="13"/>
      <c r="D104" s="13"/>
      <c r="E104" s="13"/>
      <c r="F104" s="15"/>
      <c r="G104" s="16"/>
      <c r="H104" s="81"/>
      <c r="I104" s="13"/>
      <c r="J104" s="13"/>
      <c r="K104" s="13"/>
      <c r="L104" s="13"/>
      <c r="M104" s="15"/>
      <c r="N104" s="16"/>
    </row>
    <row r="105" spans="1:14" ht="12" customHeight="1">
      <c r="A105" s="81"/>
      <c r="B105" s="13"/>
      <c r="C105" s="13"/>
      <c r="D105" s="13"/>
      <c r="E105" s="13"/>
      <c r="F105" s="15"/>
      <c r="G105" s="16"/>
      <c r="H105" s="81"/>
      <c r="I105" s="13"/>
      <c r="J105" s="13"/>
      <c r="K105" s="13"/>
      <c r="L105" s="13"/>
      <c r="M105" s="15"/>
      <c r="N105" s="16"/>
    </row>
    <row r="106" spans="1:14" ht="12" customHeight="1">
      <c r="A106" s="81"/>
      <c r="B106" s="13"/>
      <c r="C106" s="13"/>
      <c r="D106" s="13"/>
      <c r="E106" s="13"/>
      <c r="F106" s="15"/>
      <c r="G106" s="16"/>
      <c r="H106" s="81"/>
      <c r="I106" s="13"/>
      <c r="J106" s="13"/>
      <c r="K106" s="13"/>
      <c r="L106" s="13"/>
      <c r="M106" s="15"/>
      <c r="N106" s="16"/>
    </row>
    <row r="107" spans="1:14" ht="12" customHeight="1">
      <c r="A107" s="23" t="s">
        <v>27</v>
      </c>
      <c r="B107" s="82"/>
      <c r="C107" s="24"/>
      <c r="D107" s="82"/>
      <c r="E107" s="24"/>
      <c r="F107" s="32" t="s">
        <v>109</v>
      </c>
      <c r="G107" s="35">
        <f>SUM(G95:G98)</f>
        <v>48</v>
      </c>
      <c r="H107" s="23" t="s">
        <v>27</v>
      </c>
      <c r="I107" s="82"/>
      <c r="J107" s="24"/>
      <c r="K107" s="82"/>
      <c r="L107" s="24"/>
      <c r="M107" s="32" t="s">
        <v>174</v>
      </c>
      <c r="N107" s="35">
        <f>SUM(N95:N98)</f>
        <v>43</v>
      </c>
    </row>
    <row r="108" spans="1:14" ht="12" customHeight="1">
      <c r="A108" s="23" t="s">
        <v>28</v>
      </c>
      <c r="B108" s="105"/>
      <c r="C108" s="105"/>
      <c r="D108" s="105"/>
      <c r="E108" s="24"/>
      <c r="F108" s="24" t="s">
        <v>109</v>
      </c>
      <c r="G108" s="35">
        <f>SUM(G95:G98)</f>
        <v>48</v>
      </c>
      <c r="H108" s="23" t="s">
        <v>28</v>
      </c>
      <c r="I108" s="105"/>
      <c r="J108" s="105"/>
      <c r="K108" s="105"/>
      <c r="L108" s="24"/>
      <c r="M108" s="24" t="s">
        <v>174</v>
      </c>
      <c r="N108" s="35">
        <f>SUM(N107)</f>
        <v>43</v>
      </c>
    </row>
    <row r="109" spans="1:14" ht="12" customHeight="1">
      <c r="A109" s="105" t="s">
        <v>231</v>
      </c>
      <c r="B109" s="105"/>
      <c r="C109" s="105"/>
      <c r="D109" s="105"/>
      <c r="E109" s="105"/>
      <c r="F109" s="24" t="s">
        <v>109</v>
      </c>
      <c r="G109" s="35">
        <f>SUM(G96:G99)</f>
        <v>32</v>
      </c>
      <c r="H109" s="105" t="s">
        <v>238</v>
      </c>
      <c r="I109" s="105"/>
      <c r="J109" s="105"/>
      <c r="K109" s="105"/>
      <c r="L109" s="105"/>
      <c r="M109" s="24" t="s">
        <v>174</v>
      </c>
      <c r="N109" s="35">
        <f>SUM(N108)</f>
        <v>43</v>
      </c>
    </row>
  </sheetData>
  <mergeCells count="96">
    <mergeCell ref="A109:E109"/>
    <mergeCell ref="H109:L109"/>
    <mergeCell ref="A1:H1"/>
    <mergeCell ref="A2:G2"/>
    <mergeCell ref="H2:N2"/>
    <mergeCell ref="A20:G20"/>
    <mergeCell ref="L3:L4"/>
    <mergeCell ref="I18:K18"/>
    <mergeCell ref="I19:L19"/>
    <mergeCell ref="A3:A4"/>
    <mergeCell ref="B3:D3"/>
    <mergeCell ref="E3:E4"/>
    <mergeCell ref="F3:F4"/>
    <mergeCell ref="G3:G4"/>
    <mergeCell ref="H3:H4"/>
    <mergeCell ref="I3:K3"/>
    <mergeCell ref="A21:A22"/>
    <mergeCell ref="B21:D21"/>
    <mergeCell ref="H20:N20"/>
    <mergeCell ref="E21:E22"/>
    <mergeCell ref="F21:F22"/>
    <mergeCell ref="G21:G22"/>
    <mergeCell ref="B36:D36"/>
    <mergeCell ref="M3:M4"/>
    <mergeCell ref="N3:N4"/>
    <mergeCell ref="B18:D18"/>
    <mergeCell ref="I39:K39"/>
    <mergeCell ref="A38:G38"/>
    <mergeCell ref="H38:N38"/>
    <mergeCell ref="B19:E19"/>
    <mergeCell ref="H21:H22"/>
    <mergeCell ref="I21:K21"/>
    <mergeCell ref="L21:L22"/>
    <mergeCell ref="M21:M22"/>
    <mergeCell ref="I36:K36"/>
    <mergeCell ref="N21:N22"/>
    <mergeCell ref="A39:A40"/>
    <mergeCell ref="B39:D39"/>
    <mergeCell ref="H37:L37"/>
    <mergeCell ref="A55:E55"/>
    <mergeCell ref="H55:L55"/>
    <mergeCell ref="B54:D54"/>
    <mergeCell ref="I54:K54"/>
    <mergeCell ref="F39:F40"/>
    <mergeCell ref="G39:G40"/>
    <mergeCell ref="H39:H40"/>
    <mergeCell ref="A57:A58"/>
    <mergeCell ref="B57:D57"/>
    <mergeCell ref="E57:E58"/>
    <mergeCell ref="F57:F58"/>
    <mergeCell ref="G57:G58"/>
    <mergeCell ref="H57:H58"/>
    <mergeCell ref="I57:K57"/>
    <mergeCell ref="L57:L58"/>
    <mergeCell ref="M57:M58"/>
    <mergeCell ref="I90:K90"/>
    <mergeCell ref="A92:G92"/>
    <mergeCell ref="F75:F76"/>
    <mergeCell ref="B90:D90"/>
    <mergeCell ref="H91:L91"/>
    <mergeCell ref="L93:L94"/>
    <mergeCell ref="A93:A94"/>
    <mergeCell ref="B93:D93"/>
    <mergeCell ref="E93:E94"/>
    <mergeCell ref="I75:K75"/>
    <mergeCell ref="A73:E73"/>
    <mergeCell ref="H73:L73"/>
    <mergeCell ref="H74:N74"/>
    <mergeCell ref="A74:G74"/>
    <mergeCell ref="G75:G76"/>
    <mergeCell ref="I108:K108"/>
    <mergeCell ref="F93:F94"/>
    <mergeCell ref="G93:G94"/>
    <mergeCell ref="H93:H94"/>
    <mergeCell ref="I93:K93"/>
    <mergeCell ref="B108:D108"/>
    <mergeCell ref="L39:L40"/>
    <mergeCell ref="M39:M40"/>
    <mergeCell ref="N39:N40"/>
    <mergeCell ref="E39:E40"/>
    <mergeCell ref="A37:E37"/>
    <mergeCell ref="H92:N92"/>
    <mergeCell ref="N75:N76"/>
    <mergeCell ref="M75:M76"/>
    <mergeCell ref="N93:N94"/>
    <mergeCell ref="M93:M94"/>
    <mergeCell ref="L75:L76"/>
    <mergeCell ref="N57:N58"/>
    <mergeCell ref="A75:A76"/>
    <mergeCell ref="B72:D72"/>
    <mergeCell ref="I72:K72"/>
    <mergeCell ref="A56:G56"/>
    <mergeCell ref="H56:N56"/>
    <mergeCell ref="B75:D75"/>
    <mergeCell ref="E75:E76"/>
    <mergeCell ref="H75:H76"/>
  </mergeCells>
  <printOptions horizontalCentered="1"/>
  <pageMargins left="0.6299212598425197" right="0.2755905511811024" top="0.5905511811023623" bottom="0.5905511811023623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jiaoxueke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jiaoxueke</dc:creator>
  <cp:keywords/>
  <dc:description/>
  <cp:lastModifiedBy>lei</cp:lastModifiedBy>
  <cp:lastPrinted>2005-07-14T10:03:05Z</cp:lastPrinted>
  <dcterms:created xsi:type="dcterms:W3CDTF">2001-03-01T03:56:28Z</dcterms:created>
  <dcterms:modified xsi:type="dcterms:W3CDTF">2005-07-14T10:04:13Z</dcterms:modified>
  <cp:category/>
  <cp:version/>
  <cp:contentType/>
  <cp:contentStatus/>
</cp:coreProperties>
</file>